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6"/>
  </bookViews>
  <sheets>
    <sheet name="Tkm-Pkm (1)" sheetId="1" r:id="rId1"/>
    <sheet name="Tkm-Pkm (2)" sheetId="2" r:id="rId2"/>
    <sheet name="Goe-Toe" sheetId="3" r:id="rId3"/>
    <sheet name="CO2" sheetId="4" r:id="rId4"/>
    <sheet name="NOx" sheetId="5" r:id="rId5"/>
    <sheet name="VOC" sheetId="6" r:id="rId6"/>
    <sheet name="Externality-costs" sheetId="7" r:id="rId7"/>
  </sheets>
  <definedNames/>
  <calcPr fullCalcOnLoad="1"/>
</workbook>
</file>

<file path=xl/sharedStrings.xml><?xml version="1.0" encoding="utf-8"?>
<sst xmlns="http://schemas.openxmlformats.org/spreadsheetml/2006/main" count="461" uniqueCount="147">
  <si>
    <t>Vehicle population by main aggregated typology</t>
  </si>
  <si>
    <t>Pkm</t>
  </si>
  <si>
    <t>cars</t>
  </si>
  <si>
    <t>buses-coaches</t>
  </si>
  <si>
    <t>Number (a)</t>
  </si>
  <si>
    <t xml:space="preserve">Average km travelled per year (b) </t>
  </si>
  <si>
    <t>Total Vehicle-km (c = a x b)</t>
  </si>
  <si>
    <t>Tkm</t>
  </si>
  <si>
    <t>Road</t>
  </si>
  <si>
    <t>Rail</t>
  </si>
  <si>
    <t>trains</t>
  </si>
  <si>
    <t>trains (alternative option or check)</t>
  </si>
  <si>
    <t>Total Pkm per year (e = c x d)</t>
  </si>
  <si>
    <t>Total Pkm per year (h = f x g)</t>
  </si>
  <si>
    <t>buses - coaches (alternative option or check)</t>
  </si>
  <si>
    <t>Average km travelled per trip (g)</t>
  </si>
  <si>
    <t>Road private</t>
  </si>
  <si>
    <t>Road public</t>
  </si>
  <si>
    <t>road sub-total</t>
  </si>
  <si>
    <t>Total passenger transport</t>
  </si>
  <si>
    <t>Trailers and semitrailers</t>
  </si>
  <si>
    <t>Lorries</t>
  </si>
  <si>
    <t>Vans</t>
  </si>
  <si>
    <t>Total freight transport</t>
  </si>
  <si>
    <t>Heavy vehicles - sub total</t>
  </si>
  <si>
    <t>Light vehicles - sub total</t>
  </si>
  <si>
    <t>Average number of laden tonnes per vehicle (d)</t>
  </si>
  <si>
    <t>Average number of laden passengers per vehicle (d)</t>
  </si>
  <si>
    <t>Total Tkm per year</t>
  </si>
  <si>
    <t>Tonnes per year (f)</t>
  </si>
  <si>
    <t>Passengers per year (f)</t>
  </si>
  <si>
    <t>Total Tkm per year (h = f x g)</t>
  </si>
  <si>
    <t>Total TU (Transport Units)</t>
  </si>
  <si>
    <t>Transport modal split (%)</t>
  </si>
  <si>
    <t>Road tractors</t>
  </si>
  <si>
    <t>Special purpose vehicles</t>
  </si>
  <si>
    <t>motor cycles</t>
  </si>
  <si>
    <t>rail</t>
  </si>
  <si>
    <t>total</t>
  </si>
  <si>
    <t>Bottom-up estimate</t>
  </si>
  <si>
    <t>road private sub-total</t>
  </si>
  <si>
    <t>total road</t>
  </si>
  <si>
    <t>road private - cars</t>
  </si>
  <si>
    <t>road private - motor cycles</t>
  </si>
  <si>
    <t>road public - buses and coaches</t>
  </si>
  <si>
    <t>road private - all freight vehicles</t>
  </si>
  <si>
    <t>Tkm per Unit of National data</t>
  </si>
  <si>
    <t>Pkm per Unit of National data</t>
  </si>
  <si>
    <t>total land transport</t>
  </si>
  <si>
    <t>National data in Tkm and Pkm adjusted according to the local characteristics of transport infrastructures and fleets</t>
  </si>
  <si>
    <t>total road + rail</t>
  </si>
  <si>
    <t>Main Economic data</t>
  </si>
  <si>
    <t>Nationally-based</t>
  </si>
  <si>
    <t>Locally-based</t>
  </si>
  <si>
    <t>Inhabitants</t>
  </si>
  <si>
    <t>Gross domestic product (GDP)</t>
  </si>
  <si>
    <t>Household consumption</t>
  </si>
  <si>
    <t>National transport data</t>
  </si>
  <si>
    <t>Local vehicles</t>
  </si>
  <si>
    <t>Tkm and Pkm per Unit of transport fleet</t>
  </si>
  <si>
    <t>Average attribution of national Pkm to the local area according to the above-reported parameters</t>
  </si>
  <si>
    <t>Average attribution of national Tkm to the local area according to the above-reported parameters</t>
  </si>
  <si>
    <t>Average attribution of national Tkm and Pkm to the local area according to the local vehicles</t>
  </si>
  <si>
    <t>Range of appropriate attribution of Tkm to local area compared to results from bottom-up estimate</t>
  </si>
  <si>
    <t>Max</t>
  </si>
  <si>
    <t>Min</t>
  </si>
  <si>
    <t>road</t>
  </si>
  <si>
    <t>all freight vehicles</t>
  </si>
  <si>
    <t>Range of appropriate attribution of Pkm to local area compared to results from bottom-up estimate</t>
  </si>
  <si>
    <t>total rail + road</t>
  </si>
  <si>
    <t>road private</t>
  </si>
  <si>
    <t>road public</t>
  </si>
  <si>
    <t>goe</t>
  </si>
  <si>
    <t>average goe</t>
  </si>
  <si>
    <t>total goe</t>
  </si>
  <si>
    <t>Toe</t>
  </si>
  <si>
    <t>Total energy consumption</t>
  </si>
  <si>
    <t>toe</t>
  </si>
  <si>
    <t>Total</t>
  </si>
  <si>
    <t>%</t>
  </si>
  <si>
    <t xml:space="preserve">CO2 emissions in grams and tonnes by transport modes </t>
  </si>
  <si>
    <t xml:space="preserve">Energy consumption by transport modes in grams and tonnes of oil equivalent (goe - Toe) </t>
  </si>
  <si>
    <t>- of which in extraurban area</t>
  </si>
  <si>
    <t>- of which in urban area</t>
  </si>
  <si>
    <t>total CO2 grams</t>
  </si>
  <si>
    <t>Tonnes</t>
  </si>
  <si>
    <t>Vehicle-km</t>
  </si>
  <si>
    <t>Total CO2 emissions</t>
  </si>
  <si>
    <t>grams</t>
  </si>
  <si>
    <t>average</t>
  </si>
  <si>
    <t>CO2 gram</t>
  </si>
  <si>
    <t xml:space="preserve">NOx emissions in grams and tonnes by transport modes </t>
  </si>
  <si>
    <t>NOx gram</t>
  </si>
  <si>
    <t xml:space="preserve">VOC emissions in grams and tonnes by transport modes </t>
  </si>
  <si>
    <t>VOC gram</t>
  </si>
  <si>
    <t>Total VOC emissions</t>
  </si>
  <si>
    <t>Total NOx emissions</t>
  </si>
  <si>
    <t>total VOC grams</t>
  </si>
  <si>
    <t>total NOx grams</t>
  </si>
  <si>
    <t>Pkm:</t>
  </si>
  <si>
    <t>- Road private</t>
  </si>
  <si>
    <t>- Road public</t>
  </si>
  <si>
    <t>- Rail</t>
  </si>
  <si>
    <t>TKm:</t>
  </si>
  <si>
    <t>- Road</t>
  </si>
  <si>
    <t>Greenhouse</t>
  </si>
  <si>
    <t>Air pollution</t>
  </si>
  <si>
    <t>Noise</t>
  </si>
  <si>
    <t>Accidents</t>
  </si>
  <si>
    <t>Congestion</t>
  </si>
  <si>
    <t>Estimates concerning the local area</t>
  </si>
  <si>
    <t>Passenger transport</t>
  </si>
  <si>
    <t>Average costs in EURO per unit of transport (Tkm; Pkm) based on National estimates</t>
  </si>
  <si>
    <t>External (environmental and social) costs of transportation in EURO</t>
  </si>
  <si>
    <t>Freight transport</t>
  </si>
  <si>
    <t>Pkm + Tkm</t>
  </si>
  <si>
    <t>% on total costs</t>
  </si>
  <si>
    <t>Total costs</t>
  </si>
  <si>
    <t>% on GDP</t>
  </si>
  <si>
    <t>Local Gross Domestic Product (GDP)</t>
  </si>
  <si>
    <t>Energy intensity</t>
  </si>
  <si>
    <t>Local area</t>
  </si>
  <si>
    <t>National average</t>
  </si>
  <si>
    <t>Vehicles</t>
  </si>
  <si>
    <t>Local area data</t>
  </si>
  <si>
    <t>National area data</t>
  </si>
  <si>
    <t>Road public - buses and coaches</t>
  </si>
  <si>
    <t>Total road</t>
  </si>
  <si>
    <t>Total road + rail</t>
  </si>
  <si>
    <t>Rail and assimilated</t>
  </si>
  <si>
    <t>Road private - cars and motor cycles</t>
  </si>
  <si>
    <t>Difference Local % - National %</t>
  </si>
  <si>
    <t>- goe per GDP unit (EURO)</t>
  </si>
  <si>
    <t>- Toe per inhabitants</t>
  </si>
  <si>
    <t>% on cost typology</t>
  </si>
  <si>
    <t>Transport intensity</t>
  </si>
  <si>
    <t>Difference Local - National intensity</t>
  </si>
  <si>
    <t>Gross Domestic Product (GDP)</t>
  </si>
  <si>
    <t>Pkm per GDP unit (EURO)</t>
  </si>
  <si>
    <t>Tkm per GDP unit (EURO)</t>
  </si>
  <si>
    <t>Total TU (Transport Units) per GDP unit (EURO)</t>
  </si>
  <si>
    <t>Pkm per inhabitant</t>
  </si>
  <si>
    <t>Tkm per inhabitant</t>
  </si>
  <si>
    <t>Total TU (Transport Units) per inhabitant</t>
  </si>
  <si>
    <t>National data: energy in transport</t>
  </si>
  <si>
    <t>- goe</t>
  </si>
  <si>
    <t>- Toe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</si>
</sst>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0.00000000"/>
    <numFmt numFmtId="180" formatCode="0.0000000000"/>
    <numFmt numFmtId="181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9" fontId="3" fillId="0" borderId="0" xfId="17" applyFont="1" applyFill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vertical="center" wrapText="1"/>
    </xf>
    <xf numFmtId="9" fontId="3" fillId="0" borderId="0" xfId="17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9" fontId="3" fillId="0" borderId="0" xfId="17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9" fontId="3" fillId="0" borderId="0" xfId="17" applyFont="1" applyAlignment="1">
      <alignment horizontal="center"/>
    </xf>
    <xf numFmtId="9" fontId="4" fillId="0" borderId="0" xfId="17" applyFont="1" applyAlignment="1">
      <alignment horizontal="center"/>
    </xf>
    <xf numFmtId="9" fontId="5" fillId="0" borderId="0" xfId="17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175" fontId="3" fillId="0" borderId="0" xfId="0" applyNumberFormat="1" applyFont="1" applyAlignment="1">
      <alignment/>
    </xf>
    <xf numFmtId="178" fontId="3" fillId="0" borderId="0" xfId="17" applyNumberFormat="1" applyFont="1" applyAlignment="1">
      <alignment horizontal="center"/>
    </xf>
    <xf numFmtId="178" fontId="3" fillId="0" borderId="0" xfId="0" applyNumberFormat="1" applyFont="1" applyAlignment="1">
      <alignment/>
    </xf>
    <xf numFmtId="10" fontId="3" fillId="0" borderId="0" xfId="17" applyNumberFormat="1" applyFont="1" applyAlignment="1">
      <alignment horizontal="center"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9" fontId="3" fillId="0" borderId="0" xfId="17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0" xfId="17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8" fontId="3" fillId="0" borderId="0" xfId="17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9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1" fontId="3" fillId="0" borderId="0" xfId="0" applyNumberFormat="1" applyFont="1" applyAlignment="1">
      <alignment vertical="center" wrapText="1"/>
    </xf>
    <xf numFmtId="11" fontId="0" fillId="0" borderId="0" xfId="0" applyNumberFormat="1" applyAlignment="1">
      <alignment vertical="center" wrapText="1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8" fontId="3" fillId="0" borderId="0" xfId="17" applyNumberFormat="1" applyFont="1" applyFill="1" applyAlignment="1" applyProtection="1">
      <alignment/>
      <protection hidden="1"/>
    </xf>
    <xf numFmtId="9" fontId="3" fillId="0" borderId="0" xfId="17" applyFont="1" applyFill="1" applyAlignment="1" applyProtection="1">
      <alignment/>
      <protection hidden="1"/>
    </xf>
    <xf numFmtId="3" fontId="3" fillId="0" borderId="0" xfId="0" applyNumberFormat="1" applyFont="1" applyAlignment="1" applyProtection="1">
      <alignment vertical="center"/>
      <protection hidden="1"/>
    </xf>
    <xf numFmtId="9" fontId="3" fillId="0" borderId="0" xfId="17" applyFont="1" applyAlignment="1" applyProtection="1">
      <alignment vertical="center"/>
      <protection hidden="1"/>
    </xf>
    <xf numFmtId="9" fontId="3" fillId="0" borderId="0" xfId="17" applyFont="1" applyAlignment="1" applyProtection="1">
      <alignment horizontal="center" vertical="center"/>
      <protection hidden="1"/>
    </xf>
    <xf numFmtId="178" fontId="3" fillId="0" borderId="0" xfId="17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9" fontId="3" fillId="0" borderId="0" xfId="17" applyFont="1" applyFill="1" applyAlignment="1" applyProtection="1">
      <alignment vertical="center"/>
      <protection hidden="1"/>
    </xf>
    <xf numFmtId="178" fontId="3" fillId="0" borderId="0" xfId="17" applyNumberFormat="1" applyFont="1" applyFill="1" applyAlignment="1" applyProtection="1">
      <alignment vertical="center"/>
      <protection hidden="1"/>
    </xf>
    <xf numFmtId="9" fontId="3" fillId="0" borderId="0" xfId="17" applyFont="1" applyAlignment="1" applyProtection="1">
      <alignment/>
      <protection hidden="1"/>
    </xf>
    <xf numFmtId="178" fontId="3" fillId="0" borderId="0" xfId="17" applyNumberFormat="1" applyFont="1" applyAlignment="1" applyProtection="1">
      <alignment horizontal="center"/>
      <protection hidden="1"/>
    </xf>
    <xf numFmtId="9" fontId="3" fillId="0" borderId="0" xfId="17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3" fillId="0" borderId="0" xfId="0" applyNumberFormat="1" applyFont="1" applyFill="1" applyAlignment="1" applyProtection="1">
      <alignment horizontal="right"/>
      <protection hidden="1"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9" fontId="3" fillId="0" borderId="0" xfId="17" applyNumberFormat="1" applyFont="1" applyFill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9" fontId="3" fillId="0" borderId="0" xfId="17" applyNumberFormat="1" applyFont="1" applyAlignment="1" applyProtection="1">
      <alignment/>
      <protection hidden="1"/>
    </xf>
    <xf numFmtId="9" fontId="3" fillId="0" borderId="0" xfId="0" applyNumberFormat="1" applyFont="1" applyAlignment="1" applyProtection="1">
      <alignment horizontal="center"/>
      <protection hidden="1"/>
    </xf>
    <xf numFmtId="170" fontId="3" fillId="0" borderId="0" xfId="0" applyNumberFormat="1" applyFont="1" applyAlignment="1" applyProtection="1">
      <alignment/>
      <protection hidden="1"/>
    </xf>
    <xf numFmtId="10" fontId="3" fillId="0" borderId="0" xfId="17" applyNumberFormat="1" applyFont="1" applyAlignment="1" applyProtection="1">
      <alignment/>
      <protection hidden="1"/>
    </xf>
    <xf numFmtId="178" fontId="3" fillId="0" borderId="0" xfId="17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0" xfId="17" applyFont="1" applyAlignment="1" applyProtection="1">
      <alignment/>
      <protection/>
    </xf>
    <xf numFmtId="10" fontId="3" fillId="0" borderId="0" xfId="17" applyNumberFormat="1" applyFont="1" applyAlignment="1" applyProtection="1">
      <alignment horizontal="center"/>
      <protection hidden="1"/>
    </xf>
    <xf numFmtId="10" fontId="4" fillId="0" borderId="0" xfId="17" applyNumberFormat="1" applyFont="1" applyAlignment="1" applyProtection="1">
      <alignment/>
      <protection hidden="1"/>
    </xf>
    <xf numFmtId="9" fontId="3" fillId="0" borderId="0" xfId="17" applyFont="1" applyAlignment="1" applyProtection="1">
      <alignment horizontal="right"/>
      <protection hidden="1"/>
    </xf>
    <xf numFmtId="3" fontId="3" fillId="2" borderId="1" xfId="0" applyNumberFormat="1" applyFont="1" applyFill="1" applyBorder="1" applyAlignment="1" applyProtection="1">
      <alignment/>
      <protection locked="0"/>
    </xf>
    <xf numFmtId="4" fontId="3" fillId="2" borderId="1" xfId="0" applyNumberFormat="1" applyFont="1" applyFill="1" applyBorder="1" applyAlignment="1" applyProtection="1">
      <alignment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/>
      <protection locked="0"/>
    </xf>
    <xf numFmtId="2" fontId="3" fillId="2" borderId="1" xfId="0" applyNumberFormat="1" applyFont="1" applyFill="1" applyBorder="1" applyAlignment="1" applyProtection="1">
      <alignment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9" fontId="3" fillId="2" borderId="1" xfId="17" applyFont="1" applyFill="1" applyBorder="1" applyAlignment="1" applyProtection="1" quotePrefix="1">
      <alignment horizontal="center"/>
      <protection locked="0"/>
    </xf>
    <xf numFmtId="175" fontId="3" fillId="2" borderId="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3" fillId="2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workbookViewId="0" topLeftCell="A28">
      <selection activeCell="F37" sqref="F37"/>
    </sheetView>
  </sheetViews>
  <sheetFormatPr defaultColWidth="9.140625" defaultRowHeight="12.75"/>
  <cols>
    <col min="1" max="1" width="15.00390625" style="0" customWidth="1"/>
    <col min="2" max="5" width="14.00390625" style="0" customWidth="1"/>
    <col min="6" max="10" width="12.7109375" style="0" customWidth="1"/>
  </cols>
  <sheetData>
    <row r="2" ht="20.25">
      <c r="A2" s="2" t="s">
        <v>1</v>
      </c>
    </row>
    <row r="3" ht="12.75">
      <c r="C3" s="77"/>
    </row>
    <row r="4" spans="1:10" ht="45">
      <c r="A4" s="78" t="s">
        <v>0</v>
      </c>
      <c r="B4" s="58" t="s">
        <v>4</v>
      </c>
      <c r="C4" s="58" t="s">
        <v>5</v>
      </c>
      <c r="D4" s="58" t="s">
        <v>6</v>
      </c>
      <c r="E4" s="58" t="s">
        <v>27</v>
      </c>
      <c r="F4" s="58" t="s">
        <v>12</v>
      </c>
      <c r="G4" s="58" t="s">
        <v>33</v>
      </c>
      <c r="H4" s="58" t="s">
        <v>30</v>
      </c>
      <c r="I4" s="58" t="s">
        <v>15</v>
      </c>
      <c r="J4" s="58" t="s">
        <v>13</v>
      </c>
    </row>
    <row r="5" spans="1:10" ht="12.75">
      <c r="A5" s="16"/>
      <c r="B5" s="17"/>
      <c r="C5" s="17"/>
      <c r="D5" s="17"/>
      <c r="E5" s="17"/>
      <c r="F5" s="17"/>
      <c r="G5" s="17"/>
      <c r="H5" s="7"/>
      <c r="I5" s="7"/>
      <c r="J5" s="7"/>
    </row>
    <row r="6" spans="1:10" ht="12.75">
      <c r="A6" s="18" t="s">
        <v>16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7" t="s">
        <v>2</v>
      </c>
      <c r="B7" s="126"/>
      <c r="C7" s="126"/>
      <c r="D7" s="82">
        <f>+C7*B7</f>
        <v>0</v>
      </c>
      <c r="E7" s="127"/>
      <c r="F7" s="83">
        <f>+E7*D7</f>
        <v>0</v>
      </c>
      <c r="G7" s="85" t="e">
        <f>+F7/$F$19</f>
        <v>#DIV/0!</v>
      </c>
      <c r="H7" s="8"/>
      <c r="I7" s="8"/>
      <c r="J7" s="7"/>
    </row>
    <row r="8" spans="1:10" ht="12.75">
      <c r="A8" s="7" t="s">
        <v>36</v>
      </c>
      <c r="B8" s="126"/>
      <c r="C8" s="126"/>
      <c r="D8" s="82">
        <f>+C8*B8</f>
        <v>0</v>
      </c>
      <c r="E8" s="127"/>
      <c r="F8" s="83">
        <f>+E8*D8</f>
        <v>0</v>
      </c>
      <c r="G8" s="85" t="e">
        <f>+F8/$F$19</f>
        <v>#DIV/0!</v>
      </c>
      <c r="H8" s="7"/>
      <c r="I8" s="7"/>
      <c r="J8" s="7"/>
    </row>
    <row r="9" spans="1:10" ht="22.5">
      <c r="A9" s="19" t="s">
        <v>40</v>
      </c>
      <c r="B9" s="81">
        <f>+B8+B7</f>
        <v>0</v>
      </c>
      <c r="C9" s="21"/>
      <c r="D9" s="81">
        <f>+D8+D7</f>
        <v>0</v>
      </c>
      <c r="E9" s="22"/>
      <c r="F9" s="81">
        <f>+F8+F7</f>
        <v>0</v>
      </c>
      <c r="G9" s="84" t="e">
        <f>+F9/$F$19</f>
        <v>#DIV/0!</v>
      </c>
      <c r="H9" s="7"/>
      <c r="I9" s="7"/>
      <c r="J9" s="7"/>
    </row>
    <row r="10" spans="1:10" ht="12.75">
      <c r="A10" s="7"/>
      <c r="B10" s="8"/>
      <c r="C10" s="8"/>
      <c r="D10" s="8"/>
      <c r="E10" s="6"/>
      <c r="F10" s="9"/>
      <c r="G10" s="9"/>
      <c r="H10" s="7"/>
      <c r="I10" s="7"/>
      <c r="J10" s="7"/>
    </row>
    <row r="11" spans="1:10" ht="12.75">
      <c r="A11" s="18" t="s">
        <v>17</v>
      </c>
      <c r="B11" s="8"/>
      <c r="C11" s="8"/>
      <c r="D11" s="8"/>
      <c r="E11" s="6"/>
      <c r="F11" s="9"/>
      <c r="G11" s="9"/>
      <c r="H11" s="7"/>
      <c r="I11" s="7"/>
      <c r="J11" s="7"/>
    </row>
    <row r="12" spans="1:10" ht="12.75">
      <c r="A12" s="7" t="s">
        <v>3</v>
      </c>
      <c r="B12" s="126"/>
      <c r="C12" s="126"/>
      <c r="D12" s="82">
        <f>+C12*B12</f>
        <v>0</v>
      </c>
      <c r="E12" s="127"/>
      <c r="F12" s="83">
        <f>+E12*D12</f>
        <v>0</v>
      </c>
      <c r="G12" s="84" t="e">
        <f>+F12/$F$19</f>
        <v>#DIV/0!</v>
      </c>
      <c r="H12" s="7"/>
      <c r="I12" s="7"/>
      <c r="J12" s="7"/>
    </row>
    <row r="13" spans="1:10" ht="33.75">
      <c r="A13" s="23" t="s">
        <v>14</v>
      </c>
      <c r="B13" s="21"/>
      <c r="C13" s="21"/>
      <c r="D13" s="21"/>
      <c r="E13" s="21"/>
      <c r="F13" s="20"/>
      <c r="G13" s="20"/>
      <c r="H13" s="128"/>
      <c r="I13" s="129"/>
      <c r="J13" s="86">
        <f>+I13*H13</f>
        <v>0</v>
      </c>
    </row>
    <row r="14" spans="1:10" ht="12.75">
      <c r="A14" s="24" t="s">
        <v>18</v>
      </c>
      <c r="B14" s="82">
        <f>+B12+B9</f>
        <v>0</v>
      </c>
      <c r="C14" s="8"/>
      <c r="D14" s="82">
        <f>+D12+D9</f>
        <v>0</v>
      </c>
      <c r="E14" s="8"/>
      <c r="F14" s="82">
        <f>+F12+F9</f>
        <v>0</v>
      </c>
      <c r="G14" s="85" t="e">
        <f>+F14/$F$19</f>
        <v>#DIV/0!</v>
      </c>
      <c r="H14" s="7"/>
      <c r="I14" s="7"/>
      <c r="J14" s="7"/>
    </row>
    <row r="15" spans="1:10" ht="12.75">
      <c r="A15" s="18" t="s">
        <v>9</v>
      </c>
      <c r="B15" s="8"/>
      <c r="C15" s="8"/>
      <c r="D15" s="8"/>
      <c r="E15" s="8"/>
      <c r="F15" s="9"/>
      <c r="G15" s="9"/>
      <c r="H15" s="7"/>
      <c r="I15" s="7"/>
      <c r="J15" s="7"/>
    </row>
    <row r="16" spans="1:10" ht="12.75">
      <c r="A16" s="7" t="s">
        <v>10</v>
      </c>
      <c r="B16" s="126"/>
      <c r="C16" s="126"/>
      <c r="D16" s="8">
        <f>+C16*B16</f>
        <v>0</v>
      </c>
      <c r="E16" s="127"/>
      <c r="F16" s="9">
        <f>+E16*D16</f>
        <v>0</v>
      </c>
      <c r="G16" s="84" t="e">
        <f>+F16/$F$19</f>
        <v>#DIV/0!</v>
      </c>
      <c r="H16" s="7"/>
      <c r="I16" s="7"/>
      <c r="J16" s="7"/>
    </row>
    <row r="17" spans="1:10" ht="22.5">
      <c r="A17" s="23" t="s">
        <v>11</v>
      </c>
      <c r="B17" s="21"/>
      <c r="C17" s="21"/>
      <c r="D17" s="21"/>
      <c r="E17" s="21"/>
      <c r="F17" s="20"/>
      <c r="G17" s="20"/>
      <c r="H17" s="128"/>
      <c r="I17" s="128"/>
      <c r="J17" s="86">
        <f>+I17*H17</f>
        <v>0</v>
      </c>
    </row>
    <row r="18" spans="1:10" ht="12.75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0" ht="21">
      <c r="A19" s="25" t="s">
        <v>19</v>
      </c>
      <c r="B19" s="86">
        <f>+B16+B14</f>
        <v>0</v>
      </c>
      <c r="C19" s="21"/>
      <c r="D19" s="86">
        <f>+D16+D14</f>
        <v>0</v>
      </c>
      <c r="E19" s="21"/>
      <c r="F19" s="86">
        <f>+F16+F14</f>
        <v>0</v>
      </c>
      <c r="G19" s="87" t="e">
        <f>+G16+G14</f>
        <v>#DIV/0!</v>
      </c>
      <c r="H19" s="8"/>
      <c r="I19" s="8"/>
      <c r="J19" s="8"/>
    </row>
    <row r="20" spans="1:10" ht="12.75">
      <c r="A20" s="25"/>
      <c r="B20" s="21"/>
      <c r="C20" s="21"/>
      <c r="D20" s="21"/>
      <c r="E20" s="21"/>
      <c r="F20" s="21"/>
      <c r="G20" s="26"/>
      <c r="H20" s="8"/>
      <c r="I20" s="8"/>
      <c r="J20" s="8"/>
    </row>
    <row r="21" spans="1:10" ht="22.5">
      <c r="A21" s="62" t="s">
        <v>1</v>
      </c>
      <c r="B21" s="58" t="s">
        <v>124</v>
      </c>
      <c r="C21" s="58" t="s">
        <v>79</v>
      </c>
      <c r="D21" s="58" t="s">
        <v>125</v>
      </c>
      <c r="E21" s="58" t="s">
        <v>79</v>
      </c>
      <c r="F21" s="58" t="s">
        <v>131</v>
      </c>
      <c r="G21" s="58"/>
      <c r="H21" s="8"/>
      <c r="I21" s="8"/>
      <c r="J21" s="8"/>
    </row>
    <row r="22" spans="1:10" ht="12.75">
      <c r="A22" s="59" t="s">
        <v>129</v>
      </c>
      <c r="B22" s="86">
        <f>+F16</f>
        <v>0</v>
      </c>
      <c r="C22" s="88" t="e">
        <f>+B22/$B$26</f>
        <v>#DIV/0!</v>
      </c>
      <c r="D22" s="86">
        <f>+'Tkm-Pkm (2)'!C4</f>
        <v>0</v>
      </c>
      <c r="E22" s="88" t="e">
        <f>+D22/$D$26</f>
        <v>#DIV/0!</v>
      </c>
      <c r="F22" s="89" t="e">
        <f>+C22-E22</f>
        <v>#DIV/0!</v>
      </c>
      <c r="G22" s="26"/>
      <c r="H22" s="8"/>
      <c r="I22" s="8"/>
      <c r="J22" s="8"/>
    </row>
    <row r="23" spans="1:10" ht="22.5">
      <c r="A23" s="60" t="s">
        <v>130</v>
      </c>
      <c r="B23" s="86">
        <f>+F7+F8</f>
        <v>0</v>
      </c>
      <c r="C23" s="88" t="e">
        <f>+B23/$B$26</f>
        <v>#DIV/0!</v>
      </c>
      <c r="D23" s="86">
        <f>+'Tkm-Pkm (2)'!C44+'Tkm-Pkm (2)'!C45</f>
        <v>0</v>
      </c>
      <c r="E23" s="88" t="e">
        <f>+D23/$D$26</f>
        <v>#DIV/0!</v>
      </c>
      <c r="F23" s="89" t="e">
        <f>+C23-E23</f>
        <v>#DIV/0!</v>
      </c>
      <c r="G23" s="26"/>
      <c r="H23" s="8"/>
      <c r="I23" s="8"/>
      <c r="J23" s="8"/>
    </row>
    <row r="24" spans="1:10" ht="22.5">
      <c r="A24" s="60" t="s">
        <v>126</v>
      </c>
      <c r="B24" s="86">
        <f>+F12</f>
        <v>0</v>
      </c>
      <c r="C24" s="88" t="e">
        <f>+B24/$B$26</f>
        <v>#DIV/0!</v>
      </c>
      <c r="D24" s="86">
        <f>+'Tkm-Pkm (2)'!C46</f>
        <v>0</v>
      </c>
      <c r="E24" s="88" t="e">
        <f>+D24/$D$26</f>
        <v>#DIV/0!</v>
      </c>
      <c r="F24" s="89" t="e">
        <f>+C24-E24</f>
        <v>#DIV/0!</v>
      </c>
      <c r="G24" s="26"/>
      <c r="H24" s="8"/>
      <c r="I24" s="8"/>
      <c r="J24" s="8"/>
    </row>
    <row r="25" spans="1:10" ht="12.75">
      <c r="A25" s="61" t="s">
        <v>127</v>
      </c>
      <c r="B25" s="86">
        <f>+B23+B24</f>
        <v>0</v>
      </c>
      <c r="C25" s="88" t="e">
        <f>+B25/$B$26</f>
        <v>#DIV/0!</v>
      </c>
      <c r="D25" s="86">
        <f>+D23+D24</f>
        <v>0</v>
      </c>
      <c r="E25" s="88" t="e">
        <f>+D25/$D$26</f>
        <v>#DIV/0!</v>
      </c>
      <c r="F25" s="89" t="e">
        <f>+C25-E25</f>
        <v>#DIV/0!</v>
      </c>
      <c r="G25" s="26"/>
      <c r="H25" s="8"/>
      <c r="I25" s="8"/>
      <c r="J25" s="8"/>
    </row>
    <row r="26" spans="1:10" ht="12.75">
      <c r="A26" s="61" t="s">
        <v>128</v>
      </c>
      <c r="B26" s="86">
        <f>+B25+B22</f>
        <v>0</v>
      </c>
      <c r="C26" s="88" t="e">
        <f>+C25+C22</f>
        <v>#DIV/0!</v>
      </c>
      <c r="D26" s="86">
        <f>+D25+D22</f>
        <v>0</v>
      </c>
      <c r="E26" s="88" t="e">
        <f>+E25+E22</f>
        <v>#DIV/0!</v>
      </c>
      <c r="F26" s="63"/>
      <c r="G26" s="26"/>
      <c r="H26" s="8"/>
      <c r="I26" s="8"/>
      <c r="J26" s="8"/>
    </row>
    <row r="27" spans="1:10" ht="12.75">
      <c r="A27" s="25"/>
      <c r="B27" s="21"/>
      <c r="C27" s="21"/>
      <c r="D27" s="21"/>
      <c r="E27" s="21"/>
      <c r="F27" s="21"/>
      <c r="G27" s="26"/>
      <c r="H27" s="8"/>
      <c r="I27" s="8"/>
      <c r="J27" s="8"/>
    </row>
    <row r="28" spans="1:10" ht="20.25">
      <c r="A28" s="2" t="s">
        <v>7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33.75">
      <c r="A29" s="16" t="s">
        <v>0</v>
      </c>
      <c r="B29" s="79" t="s">
        <v>4</v>
      </c>
      <c r="C29" s="79" t="s">
        <v>5</v>
      </c>
      <c r="D29" s="79" t="s">
        <v>6</v>
      </c>
      <c r="E29" s="58" t="s">
        <v>26</v>
      </c>
      <c r="F29" s="79" t="s">
        <v>28</v>
      </c>
      <c r="G29" s="79"/>
      <c r="H29" s="58" t="s">
        <v>29</v>
      </c>
      <c r="I29" s="58" t="s">
        <v>15</v>
      </c>
      <c r="J29" s="58" t="s">
        <v>31</v>
      </c>
    </row>
    <row r="30" spans="1:10" ht="12.75">
      <c r="A30" s="18" t="s">
        <v>8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22.5">
      <c r="A31" s="27" t="s">
        <v>20</v>
      </c>
      <c r="B31" s="128"/>
      <c r="C31" s="128"/>
      <c r="D31" s="86">
        <f>+C31*B31</f>
        <v>0</v>
      </c>
      <c r="E31" s="130"/>
      <c r="F31" s="81">
        <f>+E31*D31</f>
        <v>0</v>
      </c>
      <c r="G31" s="92" t="e">
        <f>+F31/$F$43</f>
        <v>#DIV/0!</v>
      </c>
      <c r="H31" s="90"/>
      <c r="I31" s="90"/>
      <c r="J31" s="80"/>
    </row>
    <row r="32" spans="1:10" ht="12.75">
      <c r="A32" s="7" t="s">
        <v>34</v>
      </c>
      <c r="B32" s="126"/>
      <c r="C32" s="126"/>
      <c r="D32" s="82">
        <f>+C32*B32</f>
        <v>0</v>
      </c>
      <c r="E32" s="127"/>
      <c r="F32" s="83">
        <f>+E32*D32</f>
        <v>0</v>
      </c>
      <c r="G32" s="92" t="e">
        <f aca="true" t="shared" si="0" ref="G32:G38">+F32/$F$43</f>
        <v>#DIV/0!</v>
      </c>
      <c r="H32" s="80"/>
      <c r="I32" s="80"/>
      <c r="J32" s="80"/>
    </row>
    <row r="33" spans="1:10" ht="22.5">
      <c r="A33" s="27" t="s">
        <v>35</v>
      </c>
      <c r="B33" s="128"/>
      <c r="C33" s="128"/>
      <c r="D33" s="86">
        <f>+C33*B33</f>
        <v>0</v>
      </c>
      <c r="E33" s="130"/>
      <c r="F33" s="81">
        <f>+E33*D33</f>
        <v>0</v>
      </c>
      <c r="G33" s="92" t="e">
        <f t="shared" si="0"/>
        <v>#DIV/0!</v>
      </c>
      <c r="H33" s="90"/>
      <c r="I33" s="90"/>
      <c r="J33" s="80"/>
    </row>
    <row r="34" spans="1:10" ht="22.5">
      <c r="A34" s="29" t="s">
        <v>24</v>
      </c>
      <c r="B34" s="86">
        <f>+B33+B32+B31</f>
        <v>0</v>
      </c>
      <c r="C34" s="21"/>
      <c r="D34" s="86">
        <f>+D33+D32+D31</f>
        <v>0</v>
      </c>
      <c r="E34" s="21"/>
      <c r="F34" s="86">
        <f>+F33+F32+F31</f>
        <v>0</v>
      </c>
      <c r="G34" s="92" t="e">
        <f t="shared" si="0"/>
        <v>#DIV/0!</v>
      </c>
      <c r="H34" s="90"/>
      <c r="I34" s="90"/>
      <c r="J34" s="80"/>
    </row>
    <row r="35" spans="1:10" ht="12.75">
      <c r="A35" s="7" t="s">
        <v>21</v>
      </c>
      <c r="B35" s="126"/>
      <c r="C35" s="126"/>
      <c r="D35" s="82">
        <f>+C35*B35</f>
        <v>0</v>
      </c>
      <c r="E35" s="127"/>
      <c r="F35" s="83">
        <f>+E35*D35</f>
        <v>0</v>
      </c>
      <c r="G35" s="92" t="e">
        <f t="shared" si="0"/>
        <v>#DIV/0!</v>
      </c>
      <c r="H35" s="80"/>
      <c r="I35" s="80"/>
      <c r="J35" s="80"/>
    </row>
    <row r="36" spans="1:10" ht="12.75">
      <c r="A36" s="7" t="s">
        <v>22</v>
      </c>
      <c r="B36" s="126"/>
      <c r="C36" s="126"/>
      <c r="D36" s="82">
        <f>+C36*B36</f>
        <v>0</v>
      </c>
      <c r="E36" s="127"/>
      <c r="F36" s="83">
        <f>+E36*D36</f>
        <v>0</v>
      </c>
      <c r="G36" s="93" t="e">
        <f t="shared" si="0"/>
        <v>#DIV/0!</v>
      </c>
      <c r="H36" s="80"/>
      <c r="I36" s="80"/>
      <c r="J36" s="80"/>
    </row>
    <row r="37" spans="1:10" ht="22.5">
      <c r="A37" s="29" t="s">
        <v>25</v>
      </c>
      <c r="B37" s="86">
        <f>+B36+B35</f>
        <v>0</v>
      </c>
      <c r="C37" s="21"/>
      <c r="D37" s="86">
        <f>+D36+D35</f>
        <v>0</v>
      </c>
      <c r="E37" s="21"/>
      <c r="F37" s="86">
        <f>+F36+F35</f>
        <v>0</v>
      </c>
      <c r="G37" s="92" t="e">
        <f t="shared" si="0"/>
        <v>#DIV/0!</v>
      </c>
      <c r="H37" s="90"/>
      <c r="I37" s="90"/>
      <c r="J37" s="80"/>
    </row>
    <row r="38" spans="1:10" ht="12.75">
      <c r="A38" s="24" t="s">
        <v>18</v>
      </c>
      <c r="B38" s="82">
        <f>+B37+B34</f>
        <v>0</v>
      </c>
      <c r="C38" s="8"/>
      <c r="D38" s="82">
        <f>+D37+D34</f>
        <v>0</v>
      </c>
      <c r="E38" s="8"/>
      <c r="F38" s="82">
        <f>+F37+F34</f>
        <v>0</v>
      </c>
      <c r="G38" s="92" t="e">
        <f t="shared" si="0"/>
        <v>#DIV/0!</v>
      </c>
      <c r="H38" s="91"/>
      <c r="I38" s="80"/>
      <c r="J38" s="91"/>
    </row>
    <row r="39" spans="1:10" ht="12.75">
      <c r="A39" s="18" t="s">
        <v>9</v>
      </c>
      <c r="B39" s="7"/>
      <c r="C39" s="7"/>
      <c r="D39" s="7"/>
      <c r="E39" s="7"/>
      <c r="F39" s="7"/>
      <c r="G39" s="7"/>
      <c r="H39" s="91"/>
      <c r="I39" s="91"/>
      <c r="J39" s="91"/>
    </row>
    <row r="40" spans="1:10" ht="12.75">
      <c r="A40" s="7" t="s">
        <v>10</v>
      </c>
      <c r="B40" s="131"/>
      <c r="C40" s="126"/>
      <c r="D40" s="82">
        <f>+C40*B40</f>
        <v>0</v>
      </c>
      <c r="E40" s="132"/>
      <c r="F40" s="83">
        <f>+E40*D40</f>
        <v>0</v>
      </c>
      <c r="G40" s="92" t="e">
        <f>+F40/$F$43</f>
        <v>#DIV/0!</v>
      </c>
      <c r="H40" s="91"/>
      <c r="I40" s="91"/>
      <c r="J40" s="91"/>
    </row>
    <row r="41" spans="1:10" ht="22.5">
      <c r="A41" s="27" t="s">
        <v>11</v>
      </c>
      <c r="B41" s="28"/>
      <c r="C41" s="7"/>
      <c r="D41" s="28"/>
      <c r="E41" s="28"/>
      <c r="F41" s="28"/>
      <c r="G41" s="28"/>
      <c r="H41" s="128"/>
      <c r="I41" s="128"/>
      <c r="J41" s="86">
        <f>+I41*H41</f>
        <v>0</v>
      </c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21">
      <c r="A43" s="25" t="s">
        <v>23</v>
      </c>
      <c r="B43" s="82">
        <f>+B40+B38</f>
        <v>0</v>
      </c>
      <c r="C43" s="7"/>
      <c r="D43" s="82">
        <f>+D40+D38</f>
        <v>0</v>
      </c>
      <c r="E43" s="7"/>
      <c r="F43" s="82">
        <f>+F40+F38</f>
        <v>0</v>
      </c>
      <c r="G43" s="94" t="e">
        <f>+G40+G38</f>
        <v>#DIV/0!</v>
      </c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22.5">
      <c r="A45" s="2" t="s">
        <v>7</v>
      </c>
      <c r="B45" s="58" t="s">
        <v>124</v>
      </c>
      <c r="C45" s="58" t="s">
        <v>79</v>
      </c>
      <c r="D45" s="58" t="s">
        <v>125</v>
      </c>
      <c r="E45" s="58" t="s">
        <v>79</v>
      </c>
      <c r="F45" s="58" t="s">
        <v>131</v>
      </c>
      <c r="G45" s="58"/>
      <c r="H45" s="7"/>
      <c r="I45" s="7"/>
      <c r="J45" s="7"/>
    </row>
    <row r="46" spans="1:10" ht="12.75">
      <c r="A46" s="59" t="s">
        <v>9</v>
      </c>
      <c r="B46" s="82">
        <f>+F40</f>
        <v>0</v>
      </c>
      <c r="C46" s="95" t="e">
        <f>+B46/B48</f>
        <v>#DIV/0!</v>
      </c>
      <c r="D46" s="82">
        <f>+'Tkm-Pkm (2)'!B4</f>
        <v>0</v>
      </c>
      <c r="E46" s="96" t="e">
        <f>+D46/D48</f>
        <v>#DIV/0!</v>
      </c>
      <c r="F46" s="89" t="e">
        <f>+C46-E46</f>
        <v>#DIV/0!</v>
      </c>
      <c r="G46" s="7"/>
      <c r="H46" s="7"/>
      <c r="I46" s="7"/>
      <c r="J46" s="7"/>
    </row>
    <row r="47" spans="1:10" ht="12.75">
      <c r="A47" s="60" t="s">
        <v>8</v>
      </c>
      <c r="B47" s="82">
        <f>+F38</f>
        <v>0</v>
      </c>
      <c r="C47" s="95" t="e">
        <f>+B47/B48</f>
        <v>#DIV/0!</v>
      </c>
      <c r="D47" s="82">
        <f>+'Tkm-Pkm (2)'!B5</f>
        <v>0</v>
      </c>
      <c r="E47" s="96" t="e">
        <f>+D47/D48</f>
        <v>#DIV/0!</v>
      </c>
      <c r="F47" s="89" t="e">
        <f>+C47-E47</f>
        <v>#DIV/0!</v>
      </c>
      <c r="G47" s="7"/>
      <c r="H47" s="7"/>
      <c r="I47" s="7"/>
      <c r="J47" s="7"/>
    </row>
    <row r="48" spans="1:10" ht="12.75">
      <c r="A48" s="61" t="s">
        <v>128</v>
      </c>
      <c r="B48" s="82">
        <f>+B47+B46</f>
        <v>0</v>
      </c>
      <c r="C48" s="96" t="e">
        <f>+C47+C46</f>
        <v>#DIV/0!</v>
      </c>
      <c r="D48" s="82">
        <f>+D47+D46</f>
        <v>0</v>
      </c>
      <c r="E48" s="96" t="e">
        <f>+E47+E46</f>
        <v>#DIV/0!</v>
      </c>
      <c r="F48" s="96" t="e">
        <f>+F47+F46</f>
        <v>#DIV/0!</v>
      </c>
      <c r="G48" s="7"/>
      <c r="H48" s="7"/>
      <c r="I48" s="7"/>
      <c r="J48" s="7"/>
    </row>
    <row r="49" spans="1:10" ht="12.75">
      <c r="A49" s="61"/>
      <c r="B49" s="8"/>
      <c r="C49" s="45"/>
      <c r="D49" s="8"/>
      <c r="E49" s="45"/>
      <c r="F49" s="45"/>
      <c r="G49" s="7"/>
      <c r="H49" s="7"/>
      <c r="I49" s="7"/>
      <c r="J49" s="7"/>
    </row>
    <row r="50" spans="1:10" ht="20.25">
      <c r="A50" s="2" t="s">
        <v>115</v>
      </c>
      <c r="B50" s="7"/>
      <c r="C50" s="7"/>
      <c r="D50" s="7"/>
      <c r="E50" s="7"/>
      <c r="F50" s="7"/>
      <c r="G50" s="7"/>
      <c r="H50" s="7"/>
      <c r="I50" s="7"/>
      <c r="J50" s="7"/>
    </row>
    <row r="51" spans="1:10" ht="22.5">
      <c r="A51" s="18"/>
      <c r="B51" s="58" t="s">
        <v>124</v>
      </c>
      <c r="C51" s="58" t="s">
        <v>79</v>
      </c>
      <c r="D51" s="58" t="s">
        <v>125</v>
      </c>
      <c r="E51" s="58" t="s">
        <v>79</v>
      </c>
      <c r="F51" s="58" t="s">
        <v>131</v>
      </c>
      <c r="G51" s="17"/>
      <c r="H51" s="58"/>
      <c r="I51" s="7"/>
      <c r="J51" s="7"/>
    </row>
    <row r="52" spans="1:10" ht="12.75">
      <c r="A52" s="7" t="s">
        <v>1</v>
      </c>
      <c r="B52" s="82">
        <f>+F19</f>
        <v>0</v>
      </c>
      <c r="C52" s="94" t="e">
        <f>+B52/B54</f>
        <v>#DIV/0!</v>
      </c>
      <c r="D52" s="82">
        <f>+D26</f>
        <v>0</v>
      </c>
      <c r="E52" s="94" t="e">
        <f>+D52/D54</f>
        <v>#DIV/0!</v>
      </c>
      <c r="F52" s="89" t="e">
        <f>+C52-E52</f>
        <v>#DIV/0!</v>
      </c>
      <c r="G52" s="64"/>
      <c r="H52" s="64"/>
      <c r="I52" s="7"/>
      <c r="J52" s="7"/>
    </row>
    <row r="53" spans="1:10" ht="12.75">
      <c r="A53" s="7" t="s">
        <v>7</v>
      </c>
      <c r="B53" s="82">
        <f>+F43</f>
        <v>0</v>
      </c>
      <c r="C53" s="94" t="e">
        <f>+B53/B54</f>
        <v>#DIV/0!</v>
      </c>
      <c r="D53" s="82">
        <f>+D48</f>
        <v>0</v>
      </c>
      <c r="E53" s="94" t="e">
        <f>+D53/D54</f>
        <v>#DIV/0!</v>
      </c>
      <c r="F53" s="89" t="e">
        <f>+C53-E53</f>
        <v>#DIV/0!</v>
      </c>
      <c r="G53" s="64"/>
      <c r="H53" s="64"/>
      <c r="I53" s="7"/>
      <c r="J53" s="7"/>
    </row>
    <row r="54" spans="1:10" ht="22.5">
      <c r="A54" s="17" t="s">
        <v>32</v>
      </c>
      <c r="B54" s="86">
        <f>+B52+B53</f>
        <v>0</v>
      </c>
      <c r="C54" s="21"/>
      <c r="D54" s="86">
        <f>+D52+D53</f>
        <v>0</v>
      </c>
      <c r="E54" s="32"/>
      <c r="G54" s="65"/>
      <c r="H54" s="65"/>
      <c r="I54" s="7"/>
      <c r="J54" s="7"/>
    </row>
    <row r="55" spans="1:10" ht="12.75">
      <c r="A55" s="16"/>
      <c r="B55" s="21"/>
      <c r="C55" s="32"/>
      <c r="D55" s="32"/>
      <c r="E55" s="21"/>
      <c r="F55" s="32"/>
      <c r="G55" s="7"/>
      <c r="H55" s="7"/>
      <c r="I55" s="7"/>
      <c r="J55" s="7"/>
    </row>
    <row r="56" spans="1:10" ht="20.25">
      <c r="A56" s="2" t="s">
        <v>135</v>
      </c>
      <c r="B56" s="7"/>
      <c r="C56" s="7"/>
      <c r="D56" s="7"/>
      <c r="E56" s="7"/>
      <c r="F56" s="7"/>
      <c r="G56" s="7"/>
      <c r="H56" s="7"/>
      <c r="I56" s="7"/>
      <c r="J56" s="7"/>
    </row>
    <row r="57" spans="1:7" ht="22.5">
      <c r="A57" s="18"/>
      <c r="B57" s="58" t="s">
        <v>124</v>
      </c>
      <c r="C57" s="58" t="s">
        <v>125</v>
      </c>
      <c r="D57" s="58" t="s">
        <v>136</v>
      </c>
      <c r="F57" s="58"/>
      <c r="G57" s="17"/>
    </row>
    <row r="58" spans="1:6" ht="22.5">
      <c r="A58" s="75" t="s">
        <v>138</v>
      </c>
      <c r="B58" s="97" t="e">
        <f>+B52/B65</f>
        <v>#DIV/0!</v>
      </c>
      <c r="C58" s="97" t="e">
        <f>+D52/C65</f>
        <v>#DIV/0!</v>
      </c>
      <c r="D58" s="97" t="e">
        <f>+B58-C58</f>
        <v>#DIV/0!</v>
      </c>
      <c r="E58" s="8"/>
      <c r="F58" s="31"/>
    </row>
    <row r="59" spans="1:6" ht="22.5">
      <c r="A59" s="75" t="s">
        <v>139</v>
      </c>
      <c r="B59" s="97" t="e">
        <f>+B53/B65</f>
        <v>#DIV/0!</v>
      </c>
      <c r="C59" s="97" t="e">
        <f>+D53/C65</f>
        <v>#DIV/0!</v>
      </c>
      <c r="D59" s="97" t="e">
        <f>+B59-C59</f>
        <v>#DIV/0!</v>
      </c>
      <c r="E59" s="8"/>
      <c r="F59" s="31"/>
    </row>
    <row r="60" spans="1:6" ht="33.75">
      <c r="A60" s="75" t="s">
        <v>140</v>
      </c>
      <c r="B60" s="98" t="e">
        <f>+B54/B65</f>
        <v>#DIV/0!</v>
      </c>
      <c r="C60" s="98" t="e">
        <f>+D54/C65</f>
        <v>#DIV/0!</v>
      </c>
      <c r="D60" s="98" t="e">
        <f>+B60-C60</f>
        <v>#DIV/0!</v>
      </c>
      <c r="E60" s="21"/>
      <c r="F60" s="32"/>
    </row>
    <row r="61" spans="1:6" ht="12.75">
      <c r="A61" s="76"/>
      <c r="C61" s="7"/>
      <c r="D61" s="7"/>
      <c r="F61" s="32"/>
    </row>
    <row r="62" spans="1:6" ht="12.75">
      <c r="A62" s="75" t="s">
        <v>141</v>
      </c>
      <c r="B62" s="99" t="e">
        <f>+B52/B66</f>
        <v>#DIV/0!</v>
      </c>
      <c r="C62" s="99" t="e">
        <f>+D52/C66</f>
        <v>#DIV/0!</v>
      </c>
      <c r="D62" s="99" t="e">
        <f>+B62-C62</f>
        <v>#DIV/0!</v>
      </c>
      <c r="E62" s="8"/>
      <c r="F62" s="31"/>
    </row>
    <row r="63" spans="1:6" ht="12.75">
      <c r="A63" s="75" t="s">
        <v>142</v>
      </c>
      <c r="B63" s="99" t="e">
        <f>+B53/B66</f>
        <v>#DIV/0!</v>
      </c>
      <c r="C63" s="99" t="e">
        <f>+D53/C66</f>
        <v>#DIV/0!</v>
      </c>
      <c r="D63" s="99" t="e">
        <f>+B63-C63</f>
        <v>#DIV/0!</v>
      </c>
      <c r="E63" s="8"/>
      <c r="F63" s="31"/>
    </row>
    <row r="64" spans="1:6" ht="22.5">
      <c r="A64" s="75" t="s">
        <v>143</v>
      </c>
      <c r="B64" s="100" t="e">
        <f>+B54/B66</f>
        <v>#DIV/0!</v>
      </c>
      <c r="C64" s="100" t="e">
        <f>+D54/C66</f>
        <v>#DIV/0!</v>
      </c>
      <c r="D64" s="99" t="e">
        <f>+B64-C64</f>
        <v>#DIV/0!</v>
      </c>
      <c r="E64" s="21"/>
      <c r="F64" s="66"/>
    </row>
    <row r="65" spans="1:8" ht="22.5">
      <c r="A65" s="75" t="s">
        <v>137</v>
      </c>
      <c r="B65" s="86">
        <f>+'Tkm-Pkm (2)'!C11</f>
        <v>0</v>
      </c>
      <c r="C65" s="86">
        <f>+'Tkm-Pkm (2)'!B11</f>
        <v>0</v>
      </c>
      <c r="D65" s="32"/>
      <c r="F65" s="66"/>
      <c r="G65" s="74"/>
      <c r="H65" s="35"/>
    </row>
    <row r="66" spans="1:8" ht="12.75">
      <c r="A66" s="75" t="s">
        <v>54</v>
      </c>
      <c r="B66" s="82">
        <f>+'Tkm-Pkm (2)'!C10</f>
        <v>0</v>
      </c>
      <c r="C66" s="82">
        <f>+'Tkm-Pkm (2)'!B10</f>
        <v>0</v>
      </c>
      <c r="D66" s="8"/>
      <c r="F66" s="7"/>
      <c r="G66" s="7"/>
      <c r="H66" s="7"/>
    </row>
  </sheetData>
  <sheetProtection password="CA4B" sheet="1" objects="1" scenarios="1"/>
  <printOptions/>
  <pageMargins left="0.75" right="0.75" top="1" bottom="1" header="0.5" footer="0.5"/>
  <pageSetup fitToHeight="2" fitToWidth="2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2"/>
  <sheetViews>
    <sheetView workbookViewId="0" topLeftCell="A50">
      <selection activeCell="B43" sqref="B43:D47"/>
    </sheetView>
  </sheetViews>
  <sheetFormatPr defaultColWidth="9.140625" defaultRowHeight="12.75"/>
  <cols>
    <col min="1" max="1" width="28.00390625" style="0" bestFit="1" customWidth="1"/>
    <col min="2" max="2" width="14.8515625" style="0" bestFit="1" customWidth="1"/>
    <col min="3" max="3" width="22.28125" style="0" bestFit="1" customWidth="1"/>
    <col min="4" max="4" width="22.00390625" style="0" bestFit="1" customWidth="1"/>
    <col min="5" max="5" width="19.00390625" style="0" bestFit="1" customWidth="1"/>
    <col min="6" max="6" width="12.57421875" style="0" bestFit="1" customWidth="1"/>
    <col min="7" max="7" width="22.00390625" style="0" bestFit="1" customWidth="1"/>
    <col min="8" max="8" width="12.57421875" style="0" bestFit="1" customWidth="1"/>
    <col min="9" max="9" width="14.00390625" style="0" bestFit="1" customWidth="1"/>
    <col min="10" max="10" width="12.57421875" style="0" bestFit="1" customWidth="1"/>
    <col min="11" max="11" width="14.8515625" style="0" bestFit="1" customWidth="1"/>
  </cols>
  <sheetData>
    <row r="2" spans="2:7" ht="12.75">
      <c r="B2" s="7"/>
      <c r="C2" s="7"/>
      <c r="D2" s="7"/>
      <c r="E2" s="7"/>
      <c r="F2" s="7"/>
      <c r="G2" s="7"/>
    </row>
    <row r="3" spans="1:7" ht="12.75">
      <c r="A3" s="18" t="s">
        <v>57</v>
      </c>
      <c r="B3" s="33" t="s">
        <v>7</v>
      </c>
      <c r="C3" s="34" t="s">
        <v>1</v>
      </c>
      <c r="E3" s="12"/>
      <c r="F3" s="6"/>
      <c r="G3" s="6"/>
    </row>
    <row r="4" spans="1:7" ht="12.75">
      <c r="A4" s="7" t="s">
        <v>37</v>
      </c>
      <c r="B4" s="133"/>
      <c r="C4" s="133"/>
      <c r="E4" s="45"/>
      <c r="F4" s="6"/>
      <c r="G4" s="6"/>
    </row>
    <row r="5" spans="1:7" ht="12.75">
      <c r="A5" s="7" t="s">
        <v>41</v>
      </c>
      <c r="B5" s="133"/>
      <c r="C5" s="133"/>
      <c r="E5" s="45"/>
      <c r="F5" s="6"/>
      <c r="G5" s="6"/>
    </row>
    <row r="6" spans="1:7" ht="12.75">
      <c r="A6" s="37" t="s">
        <v>48</v>
      </c>
      <c r="B6" s="101">
        <f>+B5+B4</f>
        <v>0</v>
      </c>
      <c r="C6" s="101">
        <f>+C5+C4</f>
        <v>0</v>
      </c>
      <c r="E6" s="56"/>
      <c r="G6" s="8"/>
    </row>
    <row r="7" spans="1:7" ht="12.75">
      <c r="A7" s="7"/>
      <c r="B7" s="9"/>
      <c r="C7" s="9"/>
      <c r="D7" s="7"/>
      <c r="E7" s="6"/>
      <c r="G7" s="8"/>
    </row>
    <row r="8" spans="1:7" ht="12.75">
      <c r="A8" s="7"/>
      <c r="B8" s="9"/>
      <c r="C8" s="9"/>
      <c r="D8" s="7"/>
      <c r="E8" s="6"/>
      <c r="G8" s="8"/>
    </row>
    <row r="9" spans="1:7" ht="12.75">
      <c r="A9" s="18" t="s">
        <v>51</v>
      </c>
      <c r="B9" s="33" t="s">
        <v>52</v>
      </c>
      <c r="C9" s="38" t="s">
        <v>53</v>
      </c>
      <c r="D9" s="7"/>
      <c r="E9" s="6"/>
      <c r="G9" s="8"/>
    </row>
    <row r="10" spans="1:7" ht="12.75">
      <c r="A10" s="10" t="s">
        <v>54</v>
      </c>
      <c r="B10" s="126"/>
      <c r="C10" s="126"/>
      <c r="D10" s="7"/>
      <c r="E10" s="6"/>
      <c r="G10" s="8"/>
    </row>
    <row r="11" spans="1:7" ht="12.75">
      <c r="A11" s="10" t="s">
        <v>55</v>
      </c>
      <c r="B11" s="126"/>
      <c r="C11" s="126"/>
      <c r="D11" s="7"/>
      <c r="E11" s="6"/>
      <c r="G11" s="8"/>
    </row>
    <row r="12" spans="1:7" ht="12.75">
      <c r="A12" s="10" t="s">
        <v>56</v>
      </c>
      <c r="B12" s="126"/>
      <c r="C12" s="126"/>
      <c r="D12" s="7"/>
      <c r="E12" s="6"/>
      <c r="G12" s="8"/>
    </row>
    <row r="13" spans="1:7" ht="12.75">
      <c r="A13" s="7"/>
      <c r="B13" s="9"/>
      <c r="C13" s="9"/>
      <c r="D13" s="7"/>
      <c r="E13" s="6"/>
      <c r="G13" s="8"/>
    </row>
    <row r="14" spans="1:7" ht="12.75">
      <c r="A14" s="7"/>
      <c r="B14" s="9"/>
      <c r="C14" s="9"/>
      <c r="D14" s="7"/>
      <c r="E14" s="6"/>
      <c r="G14" s="8"/>
    </row>
    <row r="15" spans="1:7" ht="12.75">
      <c r="A15" s="18" t="s">
        <v>46</v>
      </c>
      <c r="B15" s="39" t="s">
        <v>54</v>
      </c>
      <c r="C15" s="39" t="s">
        <v>55</v>
      </c>
      <c r="D15" s="39" t="s">
        <v>56</v>
      </c>
      <c r="E15" s="6"/>
      <c r="G15" s="8"/>
    </row>
    <row r="16" spans="1:7" ht="12.75">
      <c r="A16" s="7" t="s">
        <v>37</v>
      </c>
      <c r="B16" s="99" t="e">
        <f>+B4/$B$10</f>
        <v>#DIV/0!</v>
      </c>
      <c r="C16" s="105" t="e">
        <f>+B4/$B$11</f>
        <v>#DIV/0!</v>
      </c>
      <c r="D16" s="105" t="e">
        <f>+B4/$B$12</f>
        <v>#DIV/0!</v>
      </c>
      <c r="E16" s="6"/>
      <c r="G16" s="8"/>
    </row>
    <row r="17" spans="1:7" ht="12.75">
      <c r="A17" s="7" t="s">
        <v>41</v>
      </c>
      <c r="B17" s="99" t="e">
        <f>+B5/$B$10</f>
        <v>#DIV/0!</v>
      </c>
      <c r="C17" s="105" t="e">
        <f>+B5/$B$11</f>
        <v>#DIV/0!</v>
      </c>
      <c r="D17" s="105" t="e">
        <f>+B5/$B$12</f>
        <v>#DIV/0!</v>
      </c>
      <c r="E17" s="6"/>
      <c r="G17" s="8"/>
    </row>
    <row r="18" spans="1:7" ht="12.75">
      <c r="A18" s="37" t="s">
        <v>48</v>
      </c>
      <c r="B18" s="99" t="e">
        <f>+B6/$B$10</f>
        <v>#DIV/0!</v>
      </c>
      <c r="C18" s="105" t="e">
        <f>+B6/$B$11</f>
        <v>#DIV/0!</v>
      </c>
      <c r="D18" s="105" t="e">
        <f>+B6/$B$12</f>
        <v>#DIV/0!</v>
      </c>
      <c r="E18" s="6"/>
      <c r="G18" s="8"/>
    </row>
    <row r="19" spans="1:7" ht="12.75">
      <c r="A19" s="37"/>
      <c r="B19" s="35"/>
      <c r="C19" s="13"/>
      <c r="D19" s="13"/>
      <c r="E19" s="6"/>
      <c r="G19" s="8"/>
    </row>
    <row r="20" spans="1:7" ht="12.75">
      <c r="A20" s="10"/>
      <c r="B20" s="36"/>
      <c r="C20" s="36"/>
      <c r="D20" s="6"/>
      <c r="E20" s="6"/>
      <c r="G20" s="8"/>
    </row>
    <row r="21" spans="1:7" ht="12.75">
      <c r="A21" s="18" t="s">
        <v>47</v>
      </c>
      <c r="B21" s="39" t="s">
        <v>54</v>
      </c>
      <c r="C21" s="39" t="s">
        <v>55</v>
      </c>
      <c r="D21" s="39" t="s">
        <v>56</v>
      </c>
      <c r="E21" s="6"/>
      <c r="G21" s="8"/>
    </row>
    <row r="22" spans="1:7" ht="12.75">
      <c r="A22" s="7" t="s">
        <v>37</v>
      </c>
      <c r="B22" s="103" t="e">
        <f>+C4/$B$10</f>
        <v>#DIV/0!</v>
      </c>
      <c r="C22" s="104" t="e">
        <f>+C4/$B$11</f>
        <v>#DIV/0!</v>
      </c>
      <c r="D22" s="105" t="e">
        <f>+C4/$B$12</f>
        <v>#DIV/0!</v>
      </c>
      <c r="E22" s="6"/>
      <c r="G22" s="8"/>
    </row>
    <row r="23" spans="1:7" ht="12.75">
      <c r="A23" s="7" t="s">
        <v>41</v>
      </c>
      <c r="B23" s="103" t="e">
        <f>+C5/$B$10</f>
        <v>#DIV/0!</v>
      </c>
      <c r="C23" s="104" t="e">
        <f>+C5/$B$11</f>
        <v>#DIV/0!</v>
      </c>
      <c r="D23" s="105" t="e">
        <f>+C5/$B$12</f>
        <v>#DIV/0!</v>
      </c>
      <c r="E23" s="6"/>
      <c r="G23" s="8"/>
    </row>
    <row r="24" spans="1:7" ht="12.75">
      <c r="A24" s="37" t="s">
        <v>48</v>
      </c>
      <c r="B24" s="103" t="e">
        <f>+C6/$B$10</f>
        <v>#DIV/0!</v>
      </c>
      <c r="C24" s="104" t="e">
        <f>+C6/$B$11</f>
        <v>#DIV/0!</v>
      </c>
      <c r="D24" s="105" t="e">
        <f>+C6/$B$12</f>
        <v>#DIV/0!</v>
      </c>
      <c r="E24" s="6"/>
      <c r="G24" s="8"/>
    </row>
    <row r="25" spans="1:7" ht="12.75">
      <c r="A25" s="7"/>
      <c r="B25" s="36"/>
      <c r="C25" s="36"/>
      <c r="D25" s="6"/>
      <c r="E25" s="6"/>
      <c r="G25" s="8"/>
    </row>
    <row r="26" spans="1:7" ht="12.75">
      <c r="A26" s="7"/>
      <c r="B26" s="36"/>
      <c r="C26" s="36"/>
      <c r="D26" s="6"/>
      <c r="E26" s="6"/>
      <c r="G26" s="8"/>
    </row>
    <row r="27" spans="1:7" ht="12.75">
      <c r="A27" s="18" t="s">
        <v>61</v>
      </c>
      <c r="B27" s="36"/>
      <c r="C27" s="36"/>
      <c r="D27" s="6"/>
      <c r="E27" s="6"/>
      <c r="G27" s="8"/>
    </row>
    <row r="28" spans="1:7" ht="12.75">
      <c r="A28" s="7"/>
      <c r="B28" s="39" t="s">
        <v>54</v>
      </c>
      <c r="C28" s="39" t="s">
        <v>55</v>
      </c>
      <c r="D28" s="39" t="s">
        <v>56</v>
      </c>
      <c r="E28" s="6"/>
      <c r="G28" s="8"/>
    </row>
    <row r="29" spans="1:7" ht="12.75">
      <c r="A29" s="7" t="s">
        <v>37</v>
      </c>
      <c r="B29" s="83" t="e">
        <f>+B16*$C$10</f>
        <v>#DIV/0!</v>
      </c>
      <c r="C29" s="83" t="e">
        <f>+C16*$C$11</f>
        <v>#DIV/0!</v>
      </c>
      <c r="D29" s="82" t="e">
        <f>+D16*$C$12</f>
        <v>#DIV/0!</v>
      </c>
      <c r="E29" s="6"/>
      <c r="G29" s="8"/>
    </row>
    <row r="30" spans="1:7" ht="12.75">
      <c r="A30" s="7" t="s">
        <v>41</v>
      </c>
      <c r="B30" s="83" t="e">
        <f>+B17*$C$10</f>
        <v>#DIV/0!</v>
      </c>
      <c r="C30" s="83" t="e">
        <f>+C17*$C$11</f>
        <v>#DIV/0!</v>
      </c>
      <c r="D30" s="82" t="e">
        <f>+D17*$C$12</f>
        <v>#DIV/0!</v>
      </c>
      <c r="E30" s="6"/>
      <c r="G30" s="8"/>
    </row>
    <row r="31" spans="1:7" ht="12.75">
      <c r="A31" s="37" t="s">
        <v>48</v>
      </c>
      <c r="B31" s="83" t="e">
        <f>+B18*$C$10</f>
        <v>#DIV/0!</v>
      </c>
      <c r="C31" s="83" t="e">
        <f>+C18*$C$11</f>
        <v>#DIV/0!</v>
      </c>
      <c r="D31" s="82" t="e">
        <f>+D18*$C$12</f>
        <v>#DIV/0!</v>
      </c>
      <c r="E31" s="6"/>
      <c r="G31" s="8"/>
    </row>
    <row r="32" spans="1:7" ht="12.75">
      <c r="A32" s="7"/>
      <c r="B32" s="36"/>
      <c r="C32" s="36"/>
      <c r="D32" s="6"/>
      <c r="E32" s="6"/>
      <c r="G32" s="8"/>
    </row>
    <row r="33" spans="1:7" ht="12.75">
      <c r="A33" s="7"/>
      <c r="B33" s="36"/>
      <c r="C33" s="36"/>
      <c r="D33" s="6"/>
      <c r="E33" s="6"/>
      <c r="G33" s="8"/>
    </row>
    <row r="34" spans="1:7" ht="12.75">
      <c r="A34" s="18" t="s">
        <v>60</v>
      </c>
      <c r="B34" s="36"/>
      <c r="C34" s="36"/>
      <c r="D34" s="6"/>
      <c r="E34" s="6"/>
      <c r="G34" s="8"/>
    </row>
    <row r="35" spans="1:7" ht="12.75">
      <c r="A35" s="7"/>
      <c r="B35" s="39" t="s">
        <v>54</v>
      </c>
      <c r="C35" s="39" t="s">
        <v>55</v>
      </c>
      <c r="D35" s="39" t="s">
        <v>56</v>
      </c>
      <c r="E35" s="6"/>
      <c r="G35" s="8"/>
    </row>
    <row r="36" spans="1:7" ht="12.75">
      <c r="A36" s="7" t="s">
        <v>37</v>
      </c>
      <c r="B36" s="83" t="e">
        <f>+B22*$C$10</f>
        <v>#DIV/0!</v>
      </c>
      <c r="C36" s="83" t="e">
        <f>+C22*$C$11</f>
        <v>#DIV/0!</v>
      </c>
      <c r="D36" s="82" t="e">
        <f>+D22*$C$12</f>
        <v>#DIV/0!</v>
      </c>
      <c r="E36" s="6"/>
      <c r="G36" s="8"/>
    </row>
    <row r="37" spans="1:7" ht="12.75">
      <c r="A37" s="7" t="s">
        <v>41</v>
      </c>
      <c r="B37" s="83" t="e">
        <f>+B23*$C$10</f>
        <v>#DIV/0!</v>
      </c>
      <c r="C37" s="83" t="e">
        <f>+C23*$C$11</f>
        <v>#DIV/0!</v>
      </c>
      <c r="D37" s="82" t="e">
        <f>+D23*$C$12</f>
        <v>#DIV/0!</v>
      </c>
      <c r="E37" s="6"/>
      <c r="G37" s="8"/>
    </row>
    <row r="38" spans="1:7" ht="12.75">
      <c r="A38" s="37" t="s">
        <v>48</v>
      </c>
      <c r="B38" s="83" t="e">
        <f>+B24*$C$10</f>
        <v>#DIV/0!</v>
      </c>
      <c r="C38" s="83" t="e">
        <f>+C24*$C$11</f>
        <v>#DIV/0!</v>
      </c>
      <c r="D38" s="82" t="e">
        <f>+D24*$C$12</f>
        <v>#DIV/0!</v>
      </c>
      <c r="E38" s="6"/>
      <c r="G38" s="8"/>
    </row>
    <row r="39" spans="1:7" ht="12.75">
      <c r="A39" s="37"/>
      <c r="B39" s="83" t="e">
        <f>+B37+B36</f>
        <v>#DIV/0!</v>
      </c>
      <c r="C39" s="83" t="e">
        <f>+C37+C36</f>
        <v>#DIV/0!</v>
      </c>
      <c r="D39" s="83" t="e">
        <f>+D37+D36</f>
        <v>#DIV/0!</v>
      </c>
      <c r="E39" s="6"/>
      <c r="G39" s="8"/>
    </row>
    <row r="40" spans="1:7" ht="12.75">
      <c r="A40" s="37"/>
      <c r="B40" s="9"/>
      <c r="C40" s="9"/>
      <c r="D40" s="8"/>
      <c r="E40" s="6"/>
      <c r="G40" s="8"/>
    </row>
    <row r="41" spans="1:7" ht="12.75">
      <c r="A41" s="18" t="s">
        <v>49</v>
      </c>
      <c r="B41" s="9"/>
      <c r="C41" s="9"/>
      <c r="D41" s="7"/>
      <c r="E41" s="6"/>
      <c r="G41" s="8"/>
    </row>
    <row r="42" spans="1:7" ht="12.75">
      <c r="A42" s="18"/>
      <c r="B42" s="33" t="s">
        <v>7</v>
      </c>
      <c r="C42" s="34" t="s">
        <v>1</v>
      </c>
      <c r="D42" s="33" t="s">
        <v>123</v>
      </c>
      <c r="G42" s="8"/>
    </row>
    <row r="43" spans="1:7" ht="12.75">
      <c r="A43" s="7" t="s">
        <v>37</v>
      </c>
      <c r="B43" s="126"/>
      <c r="C43" s="126"/>
      <c r="D43" s="126"/>
      <c r="E43" s="8"/>
      <c r="G43" s="8"/>
    </row>
    <row r="44" spans="1:7" ht="12.75">
      <c r="A44" s="6" t="s">
        <v>42</v>
      </c>
      <c r="B44" s="134"/>
      <c r="C44" s="126"/>
      <c r="D44" s="126"/>
      <c r="G44" s="8"/>
    </row>
    <row r="45" spans="1:7" ht="12.75">
      <c r="A45" s="6" t="s">
        <v>43</v>
      </c>
      <c r="B45" s="134"/>
      <c r="C45" s="126"/>
      <c r="D45" s="126"/>
      <c r="G45" s="8"/>
    </row>
    <row r="46" spans="1:7" ht="12.75">
      <c r="A46" s="6" t="s">
        <v>44</v>
      </c>
      <c r="B46" s="134"/>
      <c r="C46" s="126"/>
      <c r="D46" s="126"/>
      <c r="G46" s="8"/>
    </row>
    <row r="47" spans="1:7" ht="12.75">
      <c r="A47" s="6" t="s">
        <v>45</v>
      </c>
      <c r="B47" s="126"/>
      <c r="C47" s="126"/>
      <c r="D47" s="126"/>
      <c r="G47" s="8"/>
    </row>
    <row r="48" spans="1:7" ht="12.75">
      <c r="A48" s="14" t="s">
        <v>41</v>
      </c>
      <c r="B48" s="83">
        <f>SUM(B44:B47)</f>
        <v>0</v>
      </c>
      <c r="C48" s="83">
        <f>SUM(C44:C47)</f>
        <v>0</v>
      </c>
      <c r="D48" s="8"/>
      <c r="E48" s="8"/>
      <c r="G48" s="8"/>
    </row>
    <row r="49" spans="1:7" ht="12.75">
      <c r="A49" s="14" t="s">
        <v>50</v>
      </c>
      <c r="B49" s="82">
        <f>+B48+B43</f>
        <v>0</v>
      </c>
      <c r="C49" s="82">
        <f>+C48+C43</f>
        <v>0</v>
      </c>
      <c r="D49" s="8"/>
      <c r="E49" s="8"/>
      <c r="G49" s="8"/>
    </row>
    <row r="50" spans="1:6" ht="12.75">
      <c r="A50" s="7"/>
      <c r="C50" s="8"/>
      <c r="D50" s="8"/>
      <c r="E50" s="8"/>
      <c r="F50" s="8"/>
    </row>
    <row r="51" spans="1:7" ht="12.75">
      <c r="A51" s="18" t="s">
        <v>59</v>
      </c>
      <c r="B51" s="5"/>
      <c r="C51" s="3"/>
      <c r="G51" s="4"/>
    </row>
    <row r="52" spans="1:7" ht="12.75">
      <c r="A52" s="18"/>
      <c r="B52" s="33" t="s">
        <v>7</v>
      </c>
      <c r="C52" s="34" t="s">
        <v>1</v>
      </c>
      <c r="G52" s="4"/>
    </row>
    <row r="53" spans="1:7" ht="12.75">
      <c r="A53" s="7" t="s">
        <v>37</v>
      </c>
      <c r="B53" s="83" t="e">
        <f>+B43/D43</f>
        <v>#DIV/0!</v>
      </c>
      <c r="C53" s="82" t="e">
        <f>+C43/D43</f>
        <v>#DIV/0!</v>
      </c>
      <c r="D53" s="8"/>
      <c r="E53" s="8"/>
      <c r="G53" s="4"/>
    </row>
    <row r="54" spans="1:7" ht="12.75">
      <c r="A54" s="6" t="s">
        <v>42</v>
      </c>
      <c r="B54" s="83" t="e">
        <f>+B44/D44</f>
        <v>#DIV/0!</v>
      </c>
      <c r="C54" s="82" t="e">
        <f>+C44/D44</f>
        <v>#DIV/0!</v>
      </c>
      <c r="D54" s="8"/>
      <c r="E54" s="8"/>
      <c r="G54" s="4"/>
    </row>
    <row r="55" spans="1:7" ht="12.75">
      <c r="A55" s="6" t="s">
        <v>43</v>
      </c>
      <c r="B55" s="83" t="e">
        <f>+B45/D45</f>
        <v>#DIV/0!</v>
      </c>
      <c r="C55" s="82" t="e">
        <f>+C45/D45</f>
        <v>#DIV/0!</v>
      </c>
      <c r="D55" s="8"/>
      <c r="E55" s="8"/>
      <c r="G55" s="4"/>
    </row>
    <row r="56" spans="1:7" ht="12.75">
      <c r="A56" s="6" t="s">
        <v>44</v>
      </c>
      <c r="B56" s="83" t="e">
        <f>+B46/D46</f>
        <v>#DIV/0!</v>
      </c>
      <c r="C56" s="82" t="e">
        <f>+C46/D46</f>
        <v>#DIV/0!</v>
      </c>
      <c r="D56" s="8"/>
      <c r="E56" s="8"/>
      <c r="G56" s="4"/>
    </row>
    <row r="57" spans="1:7" ht="12.75">
      <c r="A57" s="6" t="s">
        <v>45</v>
      </c>
      <c r="B57" s="83" t="e">
        <f>+B47/D47</f>
        <v>#DIV/0!</v>
      </c>
      <c r="C57" s="82" t="e">
        <f>+C47/D47</f>
        <v>#DIV/0!</v>
      </c>
      <c r="D57" s="8"/>
      <c r="E57" s="8"/>
      <c r="G57" s="4"/>
    </row>
    <row r="58" spans="1:7" ht="12.75">
      <c r="A58" s="18"/>
      <c r="B58" s="5"/>
      <c r="C58" s="3"/>
      <c r="G58" s="4"/>
    </row>
    <row r="59" spans="1:7" ht="12.75">
      <c r="A59" s="18"/>
      <c r="B59" s="5"/>
      <c r="C59" s="3"/>
      <c r="G59" s="4"/>
    </row>
    <row r="60" spans="1:7" ht="12.75">
      <c r="A60" s="18" t="s">
        <v>62</v>
      </c>
      <c r="B60" s="5"/>
      <c r="C60" s="3"/>
      <c r="G60" s="4"/>
    </row>
    <row r="61" spans="1:7" ht="12.75">
      <c r="A61" s="10"/>
      <c r="B61" s="34" t="s">
        <v>58</v>
      </c>
      <c r="C61" s="33" t="s">
        <v>7</v>
      </c>
      <c r="D61" s="34" t="s">
        <v>1</v>
      </c>
      <c r="G61" s="4"/>
    </row>
    <row r="62" spans="1:7" ht="12.75">
      <c r="A62" s="7" t="s">
        <v>2</v>
      </c>
      <c r="B62" s="83">
        <f>+'Tkm-Pkm (1)'!B7</f>
        <v>0</v>
      </c>
      <c r="C62" s="82" t="e">
        <f>+B62*B54</f>
        <v>#DIV/0!</v>
      </c>
      <c r="D62" s="82" t="e">
        <f>+B62*C54</f>
        <v>#DIV/0!</v>
      </c>
      <c r="E62" s="8"/>
      <c r="G62" s="4"/>
    </row>
    <row r="63" spans="1:7" ht="12.75">
      <c r="A63" s="7" t="s">
        <v>36</v>
      </c>
      <c r="B63" s="83">
        <f>+'Tkm-Pkm (1)'!B8</f>
        <v>0</v>
      </c>
      <c r="C63" s="82" t="e">
        <f>+B63*B55</f>
        <v>#DIV/0!</v>
      </c>
      <c r="D63" s="82" t="e">
        <f>+B63*C55</f>
        <v>#DIV/0!</v>
      </c>
      <c r="E63" s="8"/>
      <c r="G63" s="4"/>
    </row>
    <row r="64" spans="1:7" ht="12.75">
      <c r="A64" s="7" t="s">
        <v>3</v>
      </c>
      <c r="B64" s="83">
        <f>+'Tkm-Pkm (1)'!B12</f>
        <v>0</v>
      </c>
      <c r="C64" s="82" t="e">
        <f>+B64*B56</f>
        <v>#DIV/0!</v>
      </c>
      <c r="D64" s="82" t="e">
        <f>+B64*C56</f>
        <v>#DIV/0!</v>
      </c>
      <c r="E64" s="8"/>
      <c r="G64" s="4"/>
    </row>
    <row r="65" spans="1:7" ht="12.75">
      <c r="A65" s="7" t="s">
        <v>67</v>
      </c>
      <c r="B65" s="83">
        <f>+'Tkm-Pkm (1)'!B38</f>
        <v>0</v>
      </c>
      <c r="C65" s="82" t="e">
        <f>+B65*B57</f>
        <v>#DIV/0!</v>
      </c>
      <c r="D65" s="82" t="e">
        <f>+B65*C57</f>
        <v>#DIV/0!</v>
      </c>
      <c r="E65" s="8"/>
      <c r="G65" s="4"/>
    </row>
    <row r="66" spans="1:7" ht="12.75">
      <c r="A66" s="37" t="s">
        <v>38</v>
      </c>
      <c r="B66" s="8"/>
      <c r="C66" s="82" t="e">
        <f>SUM(C62:C65)</f>
        <v>#DIV/0!</v>
      </c>
      <c r="D66" s="82" t="e">
        <f>SUM(D62:D65)</f>
        <v>#DIV/0!</v>
      </c>
      <c r="E66" s="8"/>
      <c r="G66" s="4"/>
    </row>
    <row r="67" spans="1:7" ht="12.75">
      <c r="A67" s="7"/>
      <c r="B67" s="9"/>
      <c r="C67" s="8"/>
      <c r="D67" s="8"/>
      <c r="E67" s="8"/>
      <c r="G67" s="4"/>
    </row>
    <row r="68" spans="1:8" ht="12.75">
      <c r="A68" s="7"/>
      <c r="B68" s="8"/>
      <c r="C68" s="8"/>
      <c r="D68" s="8"/>
      <c r="E68" s="8"/>
      <c r="F68" s="8"/>
      <c r="G68" s="8"/>
      <c r="H68" s="8"/>
    </row>
    <row r="69" spans="1:8" ht="12.75">
      <c r="A69" s="18" t="s">
        <v>63</v>
      </c>
      <c r="B69" s="8"/>
      <c r="C69" s="8"/>
      <c r="D69" s="8"/>
      <c r="E69" s="8"/>
      <c r="F69" s="8"/>
      <c r="G69" s="8"/>
      <c r="H69" s="8"/>
    </row>
    <row r="70" spans="1:8" ht="12.75">
      <c r="A70" s="7"/>
      <c r="B70" s="33" t="s">
        <v>64</v>
      </c>
      <c r="C70" s="34" t="s">
        <v>65</v>
      </c>
      <c r="D70" s="40" t="s">
        <v>39</v>
      </c>
      <c r="E70" s="8"/>
      <c r="F70" s="8"/>
      <c r="G70" s="8"/>
      <c r="H70" s="8"/>
    </row>
    <row r="71" spans="1:8" ht="12.75">
      <c r="A71" s="7" t="s">
        <v>37</v>
      </c>
      <c r="B71" s="82" t="e">
        <f>+B29</f>
        <v>#DIV/0!</v>
      </c>
      <c r="C71" s="82" t="e">
        <f>+D29</f>
        <v>#DIV/0!</v>
      </c>
      <c r="D71" s="82">
        <f>+'Tkm-Pkm (1)'!F40</f>
        <v>0</v>
      </c>
      <c r="E71" s="8"/>
      <c r="F71" s="8"/>
      <c r="G71" s="8"/>
      <c r="H71" s="8"/>
    </row>
    <row r="72" spans="1:8" ht="12.75">
      <c r="A72" s="6" t="s">
        <v>66</v>
      </c>
      <c r="B72" s="82" t="e">
        <f>+C65</f>
        <v>#DIV/0!</v>
      </c>
      <c r="C72" s="82" t="e">
        <f>+D30</f>
        <v>#DIV/0!</v>
      </c>
      <c r="D72" s="82">
        <f>+'Tkm-Pkm (1)'!F38</f>
        <v>0</v>
      </c>
      <c r="E72" s="8"/>
      <c r="F72" s="8"/>
      <c r="G72" s="8"/>
      <c r="H72" s="8"/>
    </row>
    <row r="73" spans="1:8" ht="12.75">
      <c r="A73" s="15" t="s">
        <v>69</v>
      </c>
      <c r="B73" s="82" t="e">
        <f>+B72+B71</f>
        <v>#DIV/0!</v>
      </c>
      <c r="C73" s="82" t="e">
        <f>+C72+C71</f>
        <v>#DIV/0!</v>
      </c>
      <c r="D73" s="82">
        <f>+D72+D71</f>
        <v>0</v>
      </c>
      <c r="E73" s="8"/>
      <c r="F73" s="8"/>
      <c r="G73" s="8"/>
      <c r="H73" s="8"/>
    </row>
    <row r="74" spans="1:8" ht="12.75">
      <c r="A74" s="7"/>
      <c r="B74" s="8"/>
      <c r="C74" s="8"/>
      <c r="D74" s="8"/>
      <c r="E74" s="8"/>
      <c r="F74" s="8"/>
      <c r="G74" s="8"/>
      <c r="H74" s="8"/>
    </row>
    <row r="75" spans="1:8" ht="12.75">
      <c r="A75" s="18" t="s">
        <v>68</v>
      </c>
      <c r="B75" s="8"/>
      <c r="C75" s="8"/>
      <c r="D75" s="8"/>
      <c r="E75" s="8"/>
      <c r="F75" s="8"/>
      <c r="G75" s="8"/>
      <c r="H75" s="8"/>
    </row>
    <row r="76" spans="1:8" ht="12.75">
      <c r="A76" s="7"/>
      <c r="B76" s="33" t="s">
        <v>64</v>
      </c>
      <c r="C76" s="34" t="s">
        <v>65</v>
      </c>
      <c r="D76" s="40" t="s">
        <v>39</v>
      </c>
      <c r="E76" s="8"/>
      <c r="F76" s="8"/>
      <c r="G76" s="8"/>
      <c r="H76" s="8"/>
    </row>
    <row r="77" spans="1:8" ht="12.75">
      <c r="A77" s="7" t="s">
        <v>37</v>
      </c>
      <c r="B77" s="82" t="e">
        <f>+B36</f>
        <v>#DIV/0!</v>
      </c>
      <c r="C77" s="82" t="e">
        <f>+D36</f>
        <v>#DIV/0!</v>
      </c>
      <c r="D77" s="82">
        <f>+'Tkm-Pkm (1)'!F16</f>
        <v>0</v>
      </c>
      <c r="E77" s="8"/>
      <c r="F77" s="8"/>
      <c r="G77" s="8"/>
      <c r="H77" s="8"/>
    </row>
    <row r="78" spans="1:8" ht="12.75">
      <c r="A78" s="6" t="s">
        <v>70</v>
      </c>
      <c r="B78" s="82" t="e">
        <f>+D62+D63</f>
        <v>#DIV/0!</v>
      </c>
      <c r="C78" s="80"/>
      <c r="D78" s="82">
        <f>+'Tkm-Pkm (1)'!F9</f>
        <v>0</v>
      </c>
      <c r="E78" s="8"/>
      <c r="F78" s="8"/>
      <c r="G78" s="8"/>
      <c r="H78" s="8"/>
    </row>
    <row r="79" spans="1:8" ht="12.75">
      <c r="A79" s="6" t="s">
        <v>71</v>
      </c>
      <c r="B79" s="82" t="e">
        <f>+D64</f>
        <v>#DIV/0!</v>
      </c>
      <c r="C79" s="80"/>
      <c r="D79" s="82">
        <f>+'Tkm-Pkm (1)'!F12</f>
        <v>0</v>
      </c>
      <c r="E79" s="8"/>
      <c r="F79" s="8"/>
      <c r="G79" s="8"/>
      <c r="H79" s="8"/>
    </row>
    <row r="80" spans="1:5" ht="12.75">
      <c r="A80" s="15" t="s">
        <v>41</v>
      </c>
      <c r="B80" s="82" t="e">
        <f>+B79+B78</f>
        <v>#DIV/0!</v>
      </c>
      <c r="C80" s="82" t="e">
        <f>+D37</f>
        <v>#DIV/0!</v>
      </c>
      <c r="D80" s="82">
        <f>+D79+D78</f>
        <v>0</v>
      </c>
      <c r="E80" s="1"/>
    </row>
    <row r="81" spans="1:9" ht="12.75">
      <c r="A81" s="15" t="s">
        <v>69</v>
      </c>
      <c r="B81" s="83" t="e">
        <f>+B80+B77</f>
        <v>#DIV/0!</v>
      </c>
      <c r="C81" s="83" t="e">
        <f>+C80+C77</f>
        <v>#DIV/0!</v>
      </c>
      <c r="D81" s="83">
        <f>+D80+D77</f>
        <v>0</v>
      </c>
      <c r="E81" s="9"/>
      <c r="F81" s="9"/>
      <c r="G81" s="9"/>
      <c r="H81" s="9"/>
      <c r="I81" s="9"/>
    </row>
    <row r="82" spans="1:9" ht="12.75">
      <c r="A82" s="10"/>
      <c r="B82" s="9"/>
      <c r="C82" s="10"/>
      <c r="D82" s="9"/>
      <c r="E82" s="9"/>
      <c r="F82" s="9"/>
      <c r="G82" s="9"/>
      <c r="H82" s="9"/>
      <c r="I82" s="9"/>
    </row>
  </sheetData>
  <sheetProtection password="CA4B" sheet="1" objects="1" scenarios="1"/>
  <printOptions/>
  <pageMargins left="0.75" right="0.75" top="0.68" bottom="1.07" header="0.5" footer="0.5"/>
  <pageSetup fitToHeight="2" fitToWidth="2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3"/>
  <sheetViews>
    <sheetView workbookViewId="0" topLeftCell="A27">
      <selection activeCell="C8" activeCellId="2" sqref="C15 C12 C7:C8"/>
    </sheetView>
  </sheetViews>
  <sheetFormatPr defaultColWidth="9.140625" defaultRowHeight="12.75"/>
  <cols>
    <col min="1" max="1" width="22.140625" style="0" customWidth="1"/>
    <col min="2" max="2" width="13.8515625" style="0" bestFit="1" customWidth="1"/>
    <col min="3" max="3" width="12.57421875" style="0" bestFit="1" customWidth="1"/>
    <col min="4" max="4" width="14.8515625" style="0" bestFit="1" customWidth="1"/>
    <col min="7" max="7" width="9.421875" style="0" bestFit="1" customWidth="1"/>
    <col min="8" max="8" width="14.8515625" style="0" bestFit="1" customWidth="1"/>
    <col min="9" max="9" width="14.8515625" style="0" customWidth="1"/>
    <col min="10" max="10" width="16.421875" style="0" bestFit="1" customWidth="1"/>
    <col min="11" max="11" width="14.57421875" style="0" bestFit="1" customWidth="1"/>
    <col min="12" max="12" width="9.7109375" style="0" bestFit="1" customWidth="1"/>
  </cols>
  <sheetData>
    <row r="3" ht="20.25">
      <c r="A3" s="2" t="s">
        <v>81</v>
      </c>
    </row>
    <row r="5" spans="1:13" ht="12.75">
      <c r="A5" s="16"/>
      <c r="B5" s="7"/>
      <c r="C5" s="7"/>
      <c r="D5" s="7"/>
      <c r="E5" s="7"/>
      <c r="F5" s="7"/>
      <c r="G5" s="7"/>
      <c r="H5" s="10"/>
      <c r="I5" s="10"/>
      <c r="J5" s="10"/>
      <c r="K5" s="5"/>
      <c r="L5" s="5"/>
      <c r="M5" s="5"/>
    </row>
    <row r="6" spans="1:13" ht="12.75">
      <c r="A6" s="18" t="s">
        <v>16</v>
      </c>
      <c r="B6" s="18" t="s">
        <v>1</v>
      </c>
      <c r="C6" s="33" t="s">
        <v>73</v>
      </c>
      <c r="D6" s="7" t="s">
        <v>74</v>
      </c>
      <c r="E6" s="7" t="s">
        <v>75</v>
      </c>
      <c r="F6" s="8">
        <v>1000000</v>
      </c>
      <c r="G6" s="12" t="s">
        <v>79</v>
      </c>
      <c r="H6" s="12" t="s">
        <v>79</v>
      </c>
      <c r="I6" s="69"/>
      <c r="J6" s="10"/>
      <c r="K6" s="10"/>
      <c r="L6" s="10"/>
      <c r="M6" s="5"/>
    </row>
    <row r="7" spans="1:13" ht="12.75">
      <c r="A7" s="7" t="s">
        <v>2</v>
      </c>
      <c r="B7" s="82">
        <f>+'Tkm-Pkm (1)'!F7</f>
        <v>0</v>
      </c>
      <c r="C7" s="126"/>
      <c r="D7" s="82">
        <f>+C7*B7</f>
        <v>0</v>
      </c>
      <c r="E7" s="82">
        <f>+D7/$F$6</f>
        <v>0</v>
      </c>
      <c r="F7" s="8"/>
      <c r="G7" s="94" t="e">
        <f>+E7/$E$17</f>
        <v>#DIV/0!</v>
      </c>
      <c r="H7" s="102"/>
      <c r="I7" s="9"/>
      <c r="J7" s="9"/>
      <c r="K7" s="9"/>
      <c r="L7" s="11"/>
      <c r="M7" s="5"/>
    </row>
    <row r="8" spans="1:13" ht="12.75">
      <c r="A8" s="7" t="s">
        <v>36</v>
      </c>
      <c r="B8" s="82">
        <f>+'Tkm-Pkm (1)'!F8</f>
        <v>0</v>
      </c>
      <c r="C8" s="126"/>
      <c r="D8" s="82">
        <f>+C8*B8</f>
        <v>0</v>
      </c>
      <c r="E8" s="82">
        <f>+D8/$F$6</f>
        <v>0</v>
      </c>
      <c r="F8" s="8"/>
      <c r="G8" s="94" t="e">
        <f>+E8/$E$17</f>
        <v>#DIV/0!</v>
      </c>
      <c r="H8" s="102"/>
      <c r="I8" s="9"/>
      <c r="J8" s="9"/>
      <c r="K8" s="9"/>
      <c r="L8" s="11"/>
      <c r="M8" s="5"/>
    </row>
    <row r="9" spans="1:13" ht="12.75">
      <c r="A9" s="41" t="s">
        <v>40</v>
      </c>
      <c r="B9" s="82">
        <f>+'Tkm-Pkm (1)'!F9</f>
        <v>0</v>
      </c>
      <c r="C9" s="82" t="e">
        <f>+D9/B9</f>
        <v>#DIV/0!</v>
      </c>
      <c r="D9" s="82">
        <f>SUM(D7:D8)</f>
        <v>0</v>
      </c>
      <c r="E9" s="82">
        <f>+D9/$F$6</f>
        <v>0</v>
      </c>
      <c r="F9" s="8"/>
      <c r="G9" s="94" t="e">
        <f>+E9/$E$17</f>
        <v>#DIV/0!</v>
      </c>
      <c r="H9" s="106" t="e">
        <f>+E9/$C$37</f>
        <v>#DIV/0!</v>
      </c>
      <c r="I9" s="9"/>
      <c r="J9" s="9"/>
      <c r="K9" s="9"/>
      <c r="L9" s="11"/>
      <c r="M9" s="5"/>
    </row>
    <row r="10" spans="1:13" ht="12.75">
      <c r="A10" s="7"/>
      <c r="B10" s="7"/>
      <c r="C10" s="8"/>
      <c r="D10" s="8"/>
      <c r="E10" s="8"/>
      <c r="F10" s="8"/>
      <c r="G10" s="8"/>
      <c r="H10" s="9"/>
      <c r="I10" s="5"/>
      <c r="J10" s="9"/>
      <c r="K10" s="9"/>
      <c r="L10" s="5"/>
      <c r="M10" s="5"/>
    </row>
    <row r="11" spans="1:13" ht="12.75">
      <c r="A11" s="18" t="s">
        <v>17</v>
      </c>
      <c r="B11" s="7"/>
      <c r="C11" s="8"/>
      <c r="D11" s="8"/>
      <c r="E11" s="8"/>
      <c r="F11" s="8"/>
      <c r="G11" s="8"/>
      <c r="H11" s="9"/>
      <c r="I11" s="9"/>
      <c r="J11" s="9"/>
      <c r="K11" s="9"/>
      <c r="L11" s="5"/>
      <c r="M11" s="5"/>
    </row>
    <row r="12" spans="1:13" ht="12.75">
      <c r="A12" s="7" t="s">
        <v>3</v>
      </c>
      <c r="B12" s="82">
        <f>+'Tkm-Pkm (1)'!F12</f>
        <v>0</v>
      </c>
      <c r="C12" s="126"/>
      <c r="D12" s="82">
        <f>+C12*B12</f>
        <v>0</v>
      </c>
      <c r="E12" s="82">
        <f>+D12/$F$6</f>
        <v>0</v>
      </c>
      <c r="F12" s="8"/>
      <c r="G12" s="94" t="e">
        <f>+E12/$E$17</f>
        <v>#DIV/0!</v>
      </c>
      <c r="H12" s="106" t="e">
        <f>+E12/$C$37</f>
        <v>#DIV/0!</v>
      </c>
      <c r="I12" s="9"/>
      <c r="J12" s="9"/>
      <c r="K12" s="9"/>
      <c r="L12" s="11"/>
      <c r="M12" s="5"/>
    </row>
    <row r="13" spans="1:13" ht="12.75">
      <c r="A13" s="24" t="s">
        <v>18</v>
      </c>
      <c r="B13" s="82">
        <f>+'Tkm-Pkm (1)'!F14</f>
        <v>0</v>
      </c>
      <c r="C13" s="82" t="e">
        <f>+D13/B13</f>
        <v>#DIV/0!</v>
      </c>
      <c r="D13" s="82">
        <f>+D12+D9</f>
        <v>0</v>
      </c>
      <c r="E13" s="82">
        <f>+D13/$F$6</f>
        <v>0</v>
      </c>
      <c r="F13" s="8"/>
      <c r="G13" s="94" t="e">
        <f>+E13/$E$17</f>
        <v>#DIV/0!</v>
      </c>
      <c r="H13" s="9"/>
      <c r="I13" s="9"/>
      <c r="J13" s="9"/>
      <c r="K13" s="9"/>
      <c r="L13" s="11"/>
      <c r="M13" s="5"/>
    </row>
    <row r="14" spans="1:13" ht="12.75">
      <c r="A14" s="18" t="s">
        <v>9</v>
      </c>
      <c r="B14" s="7"/>
      <c r="C14" s="8"/>
      <c r="D14" s="8"/>
      <c r="E14" s="82"/>
      <c r="F14" s="8"/>
      <c r="G14" s="8"/>
      <c r="H14" s="9"/>
      <c r="I14" s="9"/>
      <c r="J14" s="9"/>
      <c r="K14" s="9"/>
      <c r="L14" s="5"/>
      <c r="M14" s="5"/>
    </row>
    <row r="15" spans="1:13" ht="12.75">
      <c r="A15" s="7" t="s">
        <v>10</v>
      </c>
      <c r="B15" s="82">
        <f>+'Tkm-Pkm (1)'!F16</f>
        <v>0</v>
      </c>
      <c r="C15" s="126"/>
      <c r="D15" s="82">
        <f>+C15*B15</f>
        <v>0</v>
      </c>
      <c r="E15" s="82">
        <f>+D15/$F$6</f>
        <v>0</v>
      </c>
      <c r="F15" s="8"/>
      <c r="G15" s="94" t="e">
        <f>+E15/$E$17</f>
        <v>#DIV/0!</v>
      </c>
      <c r="H15" s="106" t="e">
        <f>+E15/$C$37</f>
        <v>#DIV/0!</v>
      </c>
      <c r="I15" s="9"/>
      <c r="J15" s="9"/>
      <c r="K15" s="9"/>
      <c r="L15" s="11"/>
      <c r="M15" s="5"/>
    </row>
    <row r="16" spans="1:13" ht="12.75">
      <c r="A16" s="7"/>
      <c r="B16" s="7"/>
      <c r="C16" s="8"/>
      <c r="D16" s="8"/>
      <c r="E16" s="82"/>
      <c r="F16" s="8"/>
      <c r="G16" s="8"/>
      <c r="H16" s="9"/>
      <c r="I16" s="9"/>
      <c r="J16" s="9"/>
      <c r="K16" s="9"/>
      <c r="L16" s="5"/>
      <c r="M16" s="5"/>
    </row>
    <row r="17" spans="1:13" ht="12.75">
      <c r="A17" s="42" t="s">
        <v>19</v>
      </c>
      <c r="B17" s="82">
        <f>+'Tkm-Pkm (1)'!F19</f>
        <v>0</v>
      </c>
      <c r="C17" s="82" t="e">
        <f>+D17/B17</f>
        <v>#DIV/0!</v>
      </c>
      <c r="D17" s="82">
        <f>+D15+D13</f>
        <v>0</v>
      </c>
      <c r="E17" s="82">
        <f>+D17/$F$6</f>
        <v>0</v>
      </c>
      <c r="F17" s="8"/>
      <c r="G17" s="94" t="e">
        <f>+G15+G13</f>
        <v>#DIV/0!</v>
      </c>
      <c r="H17" s="106" t="e">
        <f>+E17/$C$37</f>
        <v>#DIV/0!</v>
      </c>
      <c r="I17" s="9"/>
      <c r="J17" s="9"/>
      <c r="K17" s="9"/>
      <c r="L17" s="11"/>
      <c r="M17" s="5"/>
    </row>
    <row r="18" spans="2:13" ht="12.75">
      <c r="B18" s="7"/>
      <c r="C18" s="8"/>
      <c r="D18" s="8"/>
      <c r="E18" s="8"/>
      <c r="F18" s="8"/>
      <c r="G18" s="8"/>
      <c r="H18" s="9"/>
      <c r="I18" s="9"/>
      <c r="J18" s="9"/>
      <c r="K18" s="9"/>
      <c r="L18" s="5"/>
      <c r="M18" s="5"/>
    </row>
    <row r="19" spans="1:13" ht="20.25">
      <c r="A19" s="2" t="s">
        <v>7</v>
      </c>
      <c r="B19" s="7"/>
      <c r="C19" s="8"/>
      <c r="D19" s="8"/>
      <c r="E19" s="8"/>
      <c r="F19" s="8"/>
      <c r="G19" s="8"/>
      <c r="H19" s="9"/>
      <c r="I19" s="9"/>
      <c r="J19" s="9"/>
      <c r="K19" s="9"/>
      <c r="L19" s="5"/>
      <c r="M19" s="5"/>
    </row>
    <row r="20" spans="1:13" ht="12.75">
      <c r="A20" s="18" t="s">
        <v>8</v>
      </c>
      <c r="B20" s="18" t="s">
        <v>7</v>
      </c>
      <c r="C20" s="8"/>
      <c r="D20" s="8"/>
      <c r="E20" s="8"/>
      <c r="F20" s="8"/>
      <c r="G20" s="8"/>
      <c r="H20" s="9"/>
      <c r="I20" s="9"/>
      <c r="J20" s="9"/>
      <c r="K20" s="9"/>
      <c r="L20" s="5"/>
      <c r="M20" s="5"/>
    </row>
    <row r="21" spans="1:13" ht="12.75">
      <c r="A21" s="27" t="s">
        <v>20</v>
      </c>
      <c r="B21" s="82">
        <f>+'Tkm-Pkm (1)'!F31</f>
        <v>0</v>
      </c>
      <c r="C21" s="126"/>
      <c r="D21" s="82">
        <f>+C21*B21</f>
        <v>0</v>
      </c>
      <c r="E21" s="82">
        <f aca="true" t="shared" si="0" ref="E21:E28">+D21/$F$6</f>
        <v>0</v>
      </c>
      <c r="F21" s="8"/>
      <c r="G21" s="94" t="e">
        <f>+E21/$E$32</f>
        <v>#DIV/0!</v>
      </c>
      <c r="H21" s="9"/>
      <c r="I21" s="9"/>
      <c r="J21" s="9"/>
      <c r="K21" s="9"/>
      <c r="L21" s="5"/>
      <c r="M21" s="5"/>
    </row>
    <row r="22" spans="1:13" ht="12.75">
      <c r="A22" s="7" t="s">
        <v>34</v>
      </c>
      <c r="B22" s="82">
        <f>+'Tkm-Pkm (1)'!F32</f>
        <v>0</v>
      </c>
      <c r="C22" s="126"/>
      <c r="D22" s="82">
        <f>+C22*B22</f>
        <v>0</v>
      </c>
      <c r="E22" s="82">
        <f t="shared" si="0"/>
        <v>0</v>
      </c>
      <c r="F22" s="8"/>
      <c r="G22" s="94" t="e">
        <f aca="true" t="shared" si="1" ref="G22:G28">+E22/$E$32</f>
        <v>#DIV/0!</v>
      </c>
      <c r="H22" s="9"/>
      <c r="I22" s="9"/>
      <c r="J22" s="9"/>
      <c r="K22" s="9"/>
      <c r="L22" s="5"/>
      <c r="M22" s="5"/>
    </row>
    <row r="23" spans="1:13" ht="12.75">
      <c r="A23" s="27" t="s">
        <v>35</v>
      </c>
      <c r="B23" s="82">
        <f>+'Tkm-Pkm (1)'!F33</f>
        <v>0</v>
      </c>
      <c r="C23" s="126"/>
      <c r="D23" s="82">
        <f>+C23*B23</f>
        <v>0</v>
      </c>
      <c r="E23" s="82">
        <f t="shared" si="0"/>
        <v>0</v>
      </c>
      <c r="F23" s="8"/>
      <c r="G23" s="94" t="e">
        <f t="shared" si="1"/>
        <v>#DIV/0!</v>
      </c>
      <c r="H23" s="9"/>
      <c r="I23" s="9"/>
      <c r="J23" s="9"/>
      <c r="K23" s="9"/>
      <c r="L23" s="5"/>
      <c r="M23" s="5"/>
    </row>
    <row r="24" spans="1:13" ht="12.75">
      <c r="A24" s="43" t="s">
        <v>24</v>
      </c>
      <c r="B24" s="82">
        <f>+'Tkm-Pkm (1)'!F34</f>
        <v>0</v>
      </c>
      <c r="C24" s="82" t="e">
        <f>+D24/B24</f>
        <v>#DIV/0!</v>
      </c>
      <c r="D24" s="82">
        <f>SUM(D21:D23)</f>
        <v>0</v>
      </c>
      <c r="E24" s="82">
        <f t="shared" si="0"/>
        <v>0</v>
      </c>
      <c r="F24" s="8"/>
      <c r="G24" s="94" t="e">
        <f t="shared" si="1"/>
        <v>#DIV/0!</v>
      </c>
      <c r="H24" s="9"/>
      <c r="I24" s="9"/>
      <c r="J24" s="9"/>
      <c r="K24" s="9"/>
      <c r="L24" s="5"/>
      <c r="M24" s="5"/>
    </row>
    <row r="25" spans="1:13" ht="12.75">
      <c r="A25" s="7" t="s">
        <v>21</v>
      </c>
      <c r="B25" s="82">
        <f>+'Tkm-Pkm (1)'!F35</f>
        <v>0</v>
      </c>
      <c r="C25" s="126"/>
      <c r="D25" s="82">
        <f>+C25*B25</f>
        <v>0</v>
      </c>
      <c r="E25" s="82">
        <f t="shared" si="0"/>
        <v>0</v>
      </c>
      <c r="F25" s="8"/>
      <c r="G25" s="94" t="e">
        <f t="shared" si="1"/>
        <v>#DIV/0!</v>
      </c>
      <c r="H25" s="9"/>
      <c r="I25" s="9"/>
      <c r="J25" s="9"/>
      <c r="K25" s="9"/>
      <c r="L25" s="5"/>
      <c r="M25" s="5"/>
    </row>
    <row r="26" spans="1:13" ht="12.75">
      <c r="A26" s="7" t="s">
        <v>22</v>
      </c>
      <c r="B26" s="82">
        <f>+'Tkm-Pkm (1)'!F36</f>
        <v>0</v>
      </c>
      <c r="C26" s="126"/>
      <c r="D26" s="82">
        <f>+C26*B26</f>
        <v>0</v>
      </c>
      <c r="E26" s="82">
        <f t="shared" si="0"/>
        <v>0</v>
      </c>
      <c r="F26" s="8"/>
      <c r="G26" s="94" t="e">
        <f t="shared" si="1"/>
        <v>#DIV/0!</v>
      </c>
      <c r="H26" s="9"/>
      <c r="I26" s="9"/>
      <c r="J26" s="9"/>
      <c r="K26" s="9"/>
      <c r="L26" s="5"/>
      <c r="M26" s="5"/>
    </row>
    <row r="27" spans="1:13" ht="12.75">
      <c r="A27" s="43" t="s">
        <v>25</v>
      </c>
      <c r="B27" s="82">
        <f>+'Tkm-Pkm (1)'!F37</f>
        <v>0</v>
      </c>
      <c r="C27" s="82" t="e">
        <f>+D27/B27</f>
        <v>#DIV/0!</v>
      </c>
      <c r="D27" s="82">
        <f>SUM(D25:D26)</f>
        <v>0</v>
      </c>
      <c r="E27" s="82">
        <f t="shared" si="0"/>
        <v>0</v>
      </c>
      <c r="F27" s="8"/>
      <c r="G27" s="94" t="e">
        <f t="shared" si="1"/>
        <v>#DIV/0!</v>
      </c>
      <c r="H27" s="9"/>
      <c r="I27" s="9"/>
      <c r="J27" s="9"/>
      <c r="K27" s="9"/>
      <c r="L27" s="5"/>
      <c r="M27" s="5"/>
    </row>
    <row r="28" spans="1:13" ht="12.75">
      <c r="A28" s="24" t="s">
        <v>18</v>
      </c>
      <c r="B28" s="82">
        <f>+'Tkm-Pkm (1)'!F38</f>
        <v>0</v>
      </c>
      <c r="C28" s="82" t="e">
        <f>+D28/B28</f>
        <v>#DIV/0!</v>
      </c>
      <c r="D28" s="82">
        <f>+D27+D24</f>
        <v>0</v>
      </c>
      <c r="E28" s="82">
        <f t="shared" si="0"/>
        <v>0</v>
      </c>
      <c r="F28" s="8"/>
      <c r="G28" s="94" t="e">
        <f t="shared" si="1"/>
        <v>#DIV/0!</v>
      </c>
      <c r="H28" s="106" t="e">
        <f>+E28/$C$37</f>
        <v>#DIV/0!</v>
      </c>
      <c r="I28" s="9"/>
      <c r="J28" s="9"/>
      <c r="K28" s="9"/>
      <c r="L28" s="5"/>
      <c r="M28" s="5"/>
    </row>
    <row r="29" spans="1:13" ht="12.75">
      <c r="A29" s="18" t="s">
        <v>9</v>
      </c>
      <c r="C29" s="8"/>
      <c r="D29" s="82"/>
      <c r="E29" s="82"/>
      <c r="F29" s="8"/>
      <c r="G29" s="8"/>
      <c r="H29" s="9"/>
      <c r="I29" s="9"/>
      <c r="J29" s="9"/>
      <c r="K29" s="9"/>
      <c r="L29" s="5"/>
      <c r="M29" s="5"/>
    </row>
    <row r="30" spans="1:13" ht="12.75">
      <c r="A30" s="7" t="s">
        <v>10</v>
      </c>
      <c r="B30" s="82">
        <f>+'Tkm-Pkm (1)'!F40</f>
        <v>0</v>
      </c>
      <c r="C30" s="126"/>
      <c r="D30" s="82">
        <f>+C30*B30</f>
        <v>0</v>
      </c>
      <c r="E30" s="82">
        <f>+D30/$F$6</f>
        <v>0</v>
      </c>
      <c r="F30" s="8"/>
      <c r="G30" s="94" t="e">
        <f>+E30/$E$32</f>
        <v>#DIV/0!</v>
      </c>
      <c r="H30" s="106" t="e">
        <f>+E30/$C$37</f>
        <v>#DIV/0!</v>
      </c>
      <c r="I30" s="9"/>
      <c r="J30" s="9"/>
      <c r="K30" s="9"/>
      <c r="L30" s="5"/>
      <c r="M30" s="5"/>
    </row>
    <row r="31" spans="1:13" ht="12.75">
      <c r="A31" s="7"/>
      <c r="C31" s="8"/>
      <c r="D31" s="8"/>
      <c r="E31" s="8"/>
      <c r="F31" s="8"/>
      <c r="G31" s="82"/>
      <c r="H31" s="9"/>
      <c r="I31" s="9"/>
      <c r="J31" s="9"/>
      <c r="K31" s="9"/>
      <c r="L31" s="5"/>
      <c r="M31" s="5"/>
    </row>
    <row r="32" spans="1:13" ht="12.75">
      <c r="A32" s="42" t="s">
        <v>23</v>
      </c>
      <c r="B32" s="82">
        <f>+B30+B27+B24</f>
        <v>0</v>
      </c>
      <c r="C32" s="82" t="e">
        <f>+D32/B32</f>
        <v>#DIV/0!</v>
      </c>
      <c r="D32" s="82">
        <f>+D30+D27+D24</f>
        <v>0</v>
      </c>
      <c r="E32" s="82">
        <f>+D32/$F$6</f>
        <v>0</v>
      </c>
      <c r="F32" s="8"/>
      <c r="G32" s="94" t="e">
        <f>+G30+G27+G24</f>
        <v>#DIV/0!</v>
      </c>
      <c r="H32" s="106" t="e">
        <f>+E32/$C$37</f>
        <v>#DIV/0!</v>
      </c>
      <c r="I32" s="9"/>
      <c r="J32" s="9"/>
      <c r="K32" s="9"/>
      <c r="L32" s="5"/>
      <c r="M32" s="5"/>
    </row>
    <row r="33" spans="1:13" ht="12.75">
      <c r="A33" s="7"/>
      <c r="H33" s="5"/>
      <c r="I33" s="5"/>
      <c r="J33" s="5"/>
      <c r="K33" s="5"/>
      <c r="L33" s="5"/>
      <c r="M33" s="5"/>
    </row>
    <row r="34" spans="1:13" ht="12.75">
      <c r="A34" s="18" t="s">
        <v>76</v>
      </c>
      <c r="B34" s="12" t="s">
        <v>72</v>
      </c>
      <c r="C34" s="12" t="s">
        <v>77</v>
      </c>
      <c r="D34" s="12" t="s">
        <v>79</v>
      </c>
      <c r="H34" s="73" t="e">
        <f>+H32+H17</f>
        <v>#DIV/0!</v>
      </c>
      <c r="I34" s="39"/>
      <c r="J34" s="39"/>
      <c r="K34" s="10"/>
      <c r="L34" s="5"/>
      <c r="M34" s="5"/>
    </row>
    <row r="35" spans="1:13" ht="12.75">
      <c r="A35" s="7" t="s">
        <v>37</v>
      </c>
      <c r="B35" s="82">
        <f>+D15+D30</f>
        <v>0</v>
      </c>
      <c r="C35" s="82">
        <f aca="true" t="shared" si="2" ref="C35:C41">+B35/$F$6</f>
        <v>0</v>
      </c>
      <c r="D35" s="94" t="e">
        <f>+C35/C37</f>
        <v>#DIV/0!</v>
      </c>
      <c r="H35" s="9"/>
      <c r="I35" s="9"/>
      <c r="J35" s="9"/>
      <c r="K35" s="9"/>
      <c r="L35" s="5"/>
      <c r="M35" s="5"/>
    </row>
    <row r="36" spans="1:13" ht="12.75">
      <c r="A36" s="7" t="s">
        <v>66</v>
      </c>
      <c r="B36" s="82">
        <f>+D13+D28</f>
        <v>0</v>
      </c>
      <c r="C36" s="82">
        <f t="shared" si="2"/>
        <v>0</v>
      </c>
      <c r="D36" s="94" t="e">
        <f>+C36/C37</f>
        <v>#DIV/0!</v>
      </c>
      <c r="H36" s="9"/>
      <c r="I36" s="9"/>
      <c r="J36" s="9"/>
      <c r="K36" s="9"/>
      <c r="L36" s="5"/>
      <c r="M36" s="5"/>
    </row>
    <row r="37" spans="1:13" ht="12.75">
      <c r="A37" s="7" t="s">
        <v>78</v>
      </c>
      <c r="B37" s="82">
        <f>+B36+B35</f>
        <v>0</v>
      </c>
      <c r="C37" s="82">
        <f t="shared" si="2"/>
        <v>0</v>
      </c>
      <c r="D37" s="94" t="e">
        <f>+D36+D35</f>
        <v>#DIV/0!</v>
      </c>
      <c r="H37" s="9"/>
      <c r="I37" s="9"/>
      <c r="J37" s="9"/>
      <c r="K37" s="9"/>
      <c r="L37" s="5"/>
      <c r="M37" s="5"/>
    </row>
    <row r="38" spans="2:13" ht="12.75">
      <c r="B38" s="7"/>
      <c r="C38" s="7"/>
      <c r="D38" s="31"/>
      <c r="H38" s="5"/>
      <c r="I38" s="5"/>
      <c r="J38" s="10"/>
      <c r="K38" s="10"/>
      <c r="L38" s="5"/>
      <c r="M38" s="5"/>
    </row>
    <row r="39" spans="1:13" ht="12.75">
      <c r="A39" s="7" t="s">
        <v>1</v>
      </c>
      <c r="B39" s="82">
        <f>+D17</f>
        <v>0</v>
      </c>
      <c r="C39" s="82">
        <f t="shared" si="2"/>
        <v>0</v>
      </c>
      <c r="D39" s="94" t="e">
        <f>+C39/C41</f>
        <v>#DIV/0!</v>
      </c>
      <c r="H39" s="9"/>
      <c r="I39" s="9"/>
      <c r="J39" s="9"/>
      <c r="K39" s="9"/>
      <c r="L39" s="5"/>
      <c r="M39" s="5"/>
    </row>
    <row r="40" spans="1:13" ht="12.75">
      <c r="A40" s="7" t="s">
        <v>7</v>
      </c>
      <c r="B40" s="82">
        <f>+D32</f>
        <v>0</v>
      </c>
      <c r="C40" s="82">
        <f t="shared" si="2"/>
        <v>0</v>
      </c>
      <c r="D40" s="94" t="e">
        <f>+C40/C41</f>
        <v>#DIV/0!</v>
      </c>
      <c r="H40" s="9"/>
      <c r="I40" s="9"/>
      <c r="J40" s="9"/>
      <c r="K40" s="9"/>
      <c r="L40" s="5"/>
      <c r="M40" s="5"/>
    </row>
    <row r="41" spans="1:13" ht="12.75">
      <c r="A41" s="17" t="s">
        <v>32</v>
      </c>
      <c r="B41" s="82">
        <f>+B40+B39</f>
        <v>0</v>
      </c>
      <c r="C41" s="82">
        <f t="shared" si="2"/>
        <v>0</v>
      </c>
      <c r="D41" s="94" t="e">
        <f>+D40+D39</f>
        <v>#DIV/0!</v>
      </c>
      <c r="H41" s="9"/>
      <c r="I41" s="9"/>
      <c r="J41" s="9"/>
      <c r="K41" s="9"/>
      <c r="L41" s="5"/>
      <c r="M41" s="5"/>
    </row>
    <row r="42" spans="8:13" ht="12.75">
      <c r="H42" s="5"/>
      <c r="I42" s="5"/>
      <c r="J42" s="10"/>
      <c r="K42" s="10"/>
      <c r="L42" s="5"/>
      <c r="M42" s="5"/>
    </row>
    <row r="43" spans="1:13" ht="12.75">
      <c r="A43" s="57" t="s">
        <v>120</v>
      </c>
      <c r="B43" s="7" t="s">
        <v>121</v>
      </c>
      <c r="C43" s="7" t="s">
        <v>122</v>
      </c>
      <c r="D43" s="7"/>
      <c r="F43" s="137" t="s">
        <v>144</v>
      </c>
      <c r="G43" s="137"/>
      <c r="H43" s="137"/>
      <c r="I43" s="36"/>
      <c r="J43" s="10"/>
      <c r="K43" s="10"/>
      <c r="L43" s="5"/>
      <c r="M43" s="5"/>
    </row>
    <row r="44" spans="1:13" ht="12.75">
      <c r="A44" s="72" t="s">
        <v>132</v>
      </c>
      <c r="B44" s="107" t="e">
        <f>+B41/'Tkm-Pkm (2)'!C11</f>
        <v>#DIV/0!</v>
      </c>
      <c r="C44" s="132"/>
      <c r="D44" s="108" t="e">
        <f>+B44-C44</f>
        <v>#DIV/0!</v>
      </c>
      <c r="F44" s="138" t="s">
        <v>145</v>
      </c>
      <c r="G44" s="139"/>
      <c r="H44" s="139"/>
      <c r="I44" s="9"/>
      <c r="J44" s="9"/>
      <c r="K44" s="9"/>
      <c r="L44" s="70"/>
      <c r="M44" s="5"/>
    </row>
    <row r="45" spans="1:13" ht="12.75">
      <c r="A45" s="44" t="s">
        <v>133</v>
      </c>
      <c r="B45" s="107" t="e">
        <f>+C41/'Tkm-Pkm (2)'!C10</f>
        <v>#DIV/0!</v>
      </c>
      <c r="C45" s="132"/>
      <c r="D45" s="108" t="e">
        <f>+B45-C45</f>
        <v>#DIV/0!</v>
      </c>
      <c r="F45" s="138" t="s">
        <v>146</v>
      </c>
      <c r="G45" s="139"/>
      <c r="H45" s="139"/>
      <c r="I45" s="9"/>
      <c r="J45" s="9"/>
      <c r="K45" s="9"/>
      <c r="L45" s="70"/>
      <c r="M45" s="5"/>
    </row>
    <row r="46" spans="1:13" ht="12.75">
      <c r="A46" s="7"/>
      <c r="B46" s="7"/>
      <c r="C46" s="7"/>
      <c r="D46" s="7"/>
      <c r="H46" s="5"/>
      <c r="I46" s="5"/>
      <c r="J46" s="5"/>
      <c r="K46" s="5"/>
      <c r="L46" s="5"/>
      <c r="M46" s="5"/>
    </row>
    <row r="47" spans="1:13" ht="12.75">
      <c r="A47" s="18"/>
      <c r="B47" s="7"/>
      <c r="C47" s="7"/>
      <c r="D47" s="7"/>
      <c r="G47" s="7"/>
      <c r="H47" s="9"/>
      <c r="I47" s="9"/>
      <c r="J47" s="9"/>
      <c r="K47" s="71"/>
      <c r="L47" s="5"/>
      <c r="M47" s="5"/>
    </row>
    <row r="48" spans="1:13" ht="12.75">
      <c r="A48" s="18"/>
      <c r="B48" s="8"/>
      <c r="C48" s="45"/>
      <c r="D48" s="8"/>
      <c r="E48" s="45"/>
      <c r="F48" s="56"/>
      <c r="G48" s="7"/>
      <c r="H48" s="9"/>
      <c r="I48" s="9"/>
      <c r="J48" s="9"/>
      <c r="K48" s="71"/>
      <c r="L48" s="5"/>
      <c r="M48" s="5"/>
    </row>
    <row r="49" spans="1:13" ht="12.75">
      <c r="A49" s="18"/>
      <c r="B49" s="8"/>
      <c r="C49" s="45"/>
      <c r="D49" s="8"/>
      <c r="E49" s="45"/>
      <c r="F49" s="56"/>
      <c r="G49" s="7"/>
      <c r="H49" s="9"/>
      <c r="I49" s="9"/>
      <c r="J49" s="9"/>
      <c r="K49" s="10"/>
      <c r="L49" s="5"/>
      <c r="M49" s="5"/>
    </row>
    <row r="50" spans="1:13" ht="12.75">
      <c r="A50" s="18"/>
      <c r="B50" s="8"/>
      <c r="C50" s="45"/>
      <c r="D50" s="8"/>
      <c r="E50" s="45"/>
      <c r="F50" s="56"/>
      <c r="H50" s="5"/>
      <c r="I50" s="5"/>
      <c r="J50" s="71"/>
      <c r="K50" s="5"/>
      <c r="L50" s="5"/>
      <c r="M50" s="5"/>
    </row>
    <row r="51" spans="1:13" ht="12.75">
      <c r="A51" s="18"/>
      <c r="B51" s="8"/>
      <c r="C51" s="31"/>
      <c r="D51" s="8"/>
      <c r="E51" s="31"/>
      <c r="F51" s="31"/>
      <c r="H51" s="5"/>
      <c r="I51" s="5"/>
      <c r="J51" s="71"/>
      <c r="K51" s="5"/>
      <c r="L51" s="5"/>
      <c r="M51" s="5"/>
    </row>
    <row r="52" spans="1:13" ht="12.75">
      <c r="A52" s="18"/>
      <c r="B52" s="7"/>
      <c r="C52" s="7"/>
      <c r="D52" s="7"/>
      <c r="F52" s="68"/>
      <c r="H52" s="5"/>
      <c r="I52" s="5"/>
      <c r="J52" s="5"/>
      <c r="K52" s="5"/>
      <c r="L52" s="5"/>
      <c r="M52" s="5"/>
    </row>
    <row r="53" spans="1:13" ht="12.75">
      <c r="A53" s="18"/>
      <c r="B53" s="8"/>
      <c r="C53" s="45"/>
      <c r="D53" s="8"/>
      <c r="E53" s="45"/>
      <c r="F53" s="56"/>
      <c r="H53" s="5"/>
      <c r="I53" s="5"/>
      <c r="J53" s="5"/>
      <c r="K53" s="5"/>
      <c r="L53" s="5"/>
      <c r="M53" s="5"/>
    </row>
    <row r="54" spans="1:13" ht="12.75">
      <c r="A54" s="18"/>
      <c r="B54" s="8"/>
      <c r="C54" s="45"/>
      <c r="D54" s="8"/>
      <c r="E54" s="45"/>
      <c r="F54" s="56"/>
      <c r="H54" s="5"/>
      <c r="I54" s="5"/>
      <c r="J54" s="5"/>
      <c r="K54" s="5"/>
      <c r="L54" s="5"/>
      <c r="M54" s="5"/>
    </row>
    <row r="55" spans="1:13" ht="12.75">
      <c r="A55" s="18"/>
      <c r="B55" s="8"/>
      <c r="C55" s="45"/>
      <c r="D55" s="8"/>
      <c r="E55" s="45"/>
      <c r="F55" s="45"/>
      <c r="H55" s="5"/>
      <c r="I55" s="5"/>
      <c r="J55" s="5"/>
      <c r="K55" s="5"/>
      <c r="L55" s="5"/>
      <c r="M55" s="5"/>
    </row>
    <row r="56" spans="2:13" ht="12.75">
      <c r="B56" s="8"/>
      <c r="C56" s="45"/>
      <c r="D56" s="67"/>
      <c r="E56" s="45"/>
      <c r="H56" s="5"/>
      <c r="I56" s="5"/>
      <c r="J56" s="5"/>
      <c r="K56" s="5"/>
      <c r="L56" s="5"/>
      <c r="M56" s="5"/>
    </row>
    <row r="57" spans="2:13" ht="12.75">
      <c r="B57" s="7"/>
      <c r="C57" s="7"/>
      <c r="D57" s="7"/>
      <c r="H57" s="5"/>
      <c r="I57" s="5"/>
      <c r="J57" s="5"/>
      <c r="K57" s="5"/>
      <c r="L57" s="5"/>
      <c r="M57" s="5"/>
    </row>
    <row r="58" spans="2:13" ht="12.75">
      <c r="B58" s="7"/>
      <c r="C58" s="7"/>
      <c r="D58" s="7"/>
      <c r="H58" s="5"/>
      <c r="I58" s="5"/>
      <c r="J58" s="5"/>
      <c r="K58" s="5"/>
      <c r="L58" s="5"/>
      <c r="M58" s="5"/>
    </row>
    <row r="59" spans="8:13" ht="12.75">
      <c r="H59" s="5"/>
      <c r="I59" s="5"/>
      <c r="J59" s="5"/>
      <c r="K59" s="5"/>
      <c r="L59" s="5"/>
      <c r="M59" s="5"/>
    </row>
    <row r="60" spans="8:13" ht="12.75">
      <c r="H60" s="5"/>
      <c r="I60" s="5"/>
      <c r="J60" s="5"/>
      <c r="K60" s="5"/>
      <c r="L60" s="5"/>
      <c r="M60" s="5"/>
    </row>
    <row r="61" spans="8:13" ht="12.75">
      <c r="H61" s="5"/>
      <c r="I61" s="5"/>
      <c r="J61" s="5"/>
      <c r="K61" s="5"/>
      <c r="L61" s="5"/>
      <c r="M61" s="5"/>
    </row>
    <row r="62" spans="8:13" ht="12.75">
      <c r="H62" s="5"/>
      <c r="I62" s="5"/>
      <c r="J62" s="5"/>
      <c r="K62" s="5"/>
      <c r="L62" s="5"/>
      <c r="M62" s="5"/>
    </row>
    <row r="63" spans="8:13" ht="12.75">
      <c r="H63" s="5"/>
      <c r="I63" s="5"/>
      <c r="J63" s="5"/>
      <c r="K63" s="5"/>
      <c r="L63" s="5"/>
      <c r="M63" s="5"/>
    </row>
    <row r="64" spans="8:13" ht="12.75">
      <c r="H64" s="5"/>
      <c r="I64" s="5"/>
      <c r="J64" s="5"/>
      <c r="K64" s="5"/>
      <c r="L64" s="5"/>
      <c r="M64" s="5"/>
    </row>
    <row r="65" spans="8:13" ht="12.75">
      <c r="H65" s="5"/>
      <c r="I65" s="5"/>
      <c r="J65" s="5"/>
      <c r="K65" s="5"/>
      <c r="L65" s="5"/>
      <c r="M65" s="5"/>
    </row>
    <row r="66" spans="8:13" ht="12.75">
      <c r="H66" s="5"/>
      <c r="I66" s="5"/>
      <c r="J66" s="5"/>
      <c r="K66" s="5"/>
      <c r="L66" s="5"/>
      <c r="M66" s="5"/>
    </row>
    <row r="67" spans="8:13" ht="12.75">
      <c r="H67" s="5"/>
      <c r="I67" s="5"/>
      <c r="J67" s="5"/>
      <c r="K67" s="5"/>
      <c r="L67" s="5"/>
      <c r="M67" s="5"/>
    </row>
    <row r="68" spans="8:13" ht="12.75">
      <c r="H68" s="5"/>
      <c r="I68" s="5"/>
      <c r="J68" s="5"/>
      <c r="K68" s="5"/>
      <c r="L68" s="5"/>
      <c r="M68" s="5"/>
    </row>
    <row r="69" spans="8:13" ht="12.75">
      <c r="H69" s="5"/>
      <c r="I69" s="5"/>
      <c r="J69" s="5"/>
      <c r="K69" s="5"/>
      <c r="L69" s="5"/>
      <c r="M69" s="5"/>
    </row>
    <row r="70" spans="8:13" ht="12.75">
      <c r="H70" s="5"/>
      <c r="I70" s="5"/>
      <c r="J70" s="5"/>
      <c r="K70" s="5"/>
      <c r="L70" s="5"/>
      <c r="M70" s="5"/>
    </row>
    <row r="71" spans="8:13" ht="12.75">
      <c r="H71" s="5"/>
      <c r="I71" s="5"/>
      <c r="J71" s="5"/>
      <c r="K71" s="5"/>
      <c r="L71" s="5"/>
      <c r="M71" s="5"/>
    </row>
    <row r="72" spans="8:13" ht="12.75">
      <c r="H72" s="5"/>
      <c r="I72" s="5"/>
      <c r="J72" s="5"/>
      <c r="K72" s="5"/>
      <c r="L72" s="5"/>
      <c r="M72" s="5"/>
    </row>
    <row r="73" spans="8:13" ht="12.75">
      <c r="H73" s="5"/>
      <c r="I73" s="5"/>
      <c r="J73" s="5"/>
      <c r="K73" s="5"/>
      <c r="L73" s="5"/>
      <c r="M73" s="5"/>
    </row>
  </sheetData>
  <sheetProtection password="CA4B" sheet="1" objects="1" scenarios="1"/>
  <mergeCells count="3">
    <mergeCell ref="F43:H43"/>
    <mergeCell ref="G44:H44"/>
    <mergeCell ref="G45:H4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7"/>
  <sheetViews>
    <sheetView workbookViewId="0" topLeftCell="A9">
      <selection activeCell="I32" activeCellId="3" sqref="D28:D29 D32 I28:I29 I32"/>
    </sheetView>
  </sheetViews>
  <sheetFormatPr defaultColWidth="9.140625" defaultRowHeight="12.75"/>
  <cols>
    <col min="1" max="1" width="23.8515625" style="0" customWidth="1"/>
    <col min="2" max="2" width="4.140625" style="0" customWidth="1"/>
    <col min="3" max="3" width="13.8515625" style="0" bestFit="1" customWidth="1"/>
    <col min="4" max="4" width="8.7109375" style="0" customWidth="1"/>
    <col min="5" max="5" width="12.00390625" style="0" bestFit="1" customWidth="1"/>
    <col min="8" max="8" width="10.00390625" style="0" customWidth="1"/>
    <col min="9" max="9" width="8.7109375" style="0" customWidth="1"/>
    <col min="10" max="10" width="12.57421875" style="0" bestFit="1" customWidth="1"/>
  </cols>
  <sheetData>
    <row r="3" spans="1:2" ht="20.25">
      <c r="A3" s="2" t="s">
        <v>80</v>
      </c>
      <c r="B3" s="2"/>
    </row>
    <row r="5" spans="1:13" ht="12.75">
      <c r="A5" s="16"/>
      <c r="B5" s="16"/>
      <c r="C5" s="12"/>
      <c r="D5" s="33" t="s">
        <v>89</v>
      </c>
      <c r="E5" s="12"/>
      <c r="F5" s="35">
        <v>1000000</v>
      </c>
      <c r="G5" s="12"/>
      <c r="H5" s="12"/>
      <c r="I5" s="33" t="s">
        <v>89</v>
      </c>
      <c r="J5" s="12"/>
      <c r="K5" s="68"/>
      <c r="L5" s="68"/>
      <c r="M5" s="68"/>
    </row>
    <row r="6" spans="1:13" ht="12.75">
      <c r="A6" s="18" t="s">
        <v>16</v>
      </c>
      <c r="B6" s="18"/>
      <c r="C6" s="33" t="s">
        <v>1</v>
      </c>
      <c r="D6" s="33" t="s">
        <v>90</v>
      </c>
      <c r="E6" s="12" t="s">
        <v>84</v>
      </c>
      <c r="F6" s="12" t="s">
        <v>85</v>
      </c>
      <c r="G6" s="12" t="s">
        <v>79</v>
      </c>
      <c r="H6" s="33" t="s">
        <v>86</v>
      </c>
      <c r="I6" s="33" t="s">
        <v>90</v>
      </c>
      <c r="J6" s="12" t="s">
        <v>84</v>
      </c>
      <c r="K6" s="12" t="s">
        <v>85</v>
      </c>
      <c r="L6" s="12" t="s">
        <v>79</v>
      </c>
      <c r="M6" s="12" t="s">
        <v>79</v>
      </c>
    </row>
    <row r="7" spans="1:12" ht="12.75">
      <c r="A7" s="7" t="s">
        <v>2</v>
      </c>
      <c r="B7" s="12" t="s">
        <v>79</v>
      </c>
      <c r="C7" s="82">
        <f>+'Tkm-Pkm (1)'!F7</f>
        <v>0</v>
      </c>
      <c r="D7" s="82" t="e">
        <f>+E7/C7</f>
        <v>#DIV/0!</v>
      </c>
      <c r="E7" s="82">
        <f>+E8+E9</f>
        <v>0</v>
      </c>
      <c r="F7" s="82">
        <f aca="true" t="shared" si="0" ref="F7:F13">+E7/$F$5</f>
        <v>0</v>
      </c>
      <c r="G7" s="94" t="e">
        <f>+F7/$F$23</f>
        <v>#DIV/0!</v>
      </c>
      <c r="H7" s="82">
        <f>+'Tkm-Pkm (1)'!D7</f>
        <v>0</v>
      </c>
      <c r="I7" s="82" t="e">
        <f>+J7/H7</f>
        <v>#DIV/0!</v>
      </c>
      <c r="J7" s="82">
        <f>+J8+J9</f>
        <v>0</v>
      </c>
      <c r="K7" s="82">
        <f>+J7/$F$5</f>
        <v>0</v>
      </c>
      <c r="L7" s="94" t="e">
        <f>+K7/$K$23</f>
        <v>#DIV/0!</v>
      </c>
    </row>
    <row r="8" spans="1:12" ht="12.75">
      <c r="A8" s="44" t="s">
        <v>83</v>
      </c>
      <c r="B8" s="135"/>
      <c r="C8" s="82">
        <f>+C7*B8</f>
        <v>0</v>
      </c>
      <c r="D8" s="133"/>
      <c r="E8" s="82">
        <f>+D8*C8</f>
        <v>0</v>
      </c>
      <c r="F8" s="82">
        <f t="shared" si="0"/>
        <v>0</v>
      </c>
      <c r="G8" s="31"/>
      <c r="H8" s="82">
        <f>+H7*B8</f>
        <v>0</v>
      </c>
      <c r="I8" s="126"/>
      <c r="J8" s="82">
        <f>+I8*H8</f>
        <v>0</v>
      </c>
      <c r="K8" s="82">
        <f aca="true" t="shared" si="1" ref="K8:K13">+J8/$F$5</f>
        <v>0</v>
      </c>
      <c r="L8" s="109"/>
    </row>
    <row r="9" spans="1:12" ht="12.75">
      <c r="A9" s="44" t="s">
        <v>82</v>
      </c>
      <c r="B9" s="135"/>
      <c r="C9" s="82">
        <f>+C7*B9</f>
        <v>0</v>
      </c>
      <c r="D9" s="133"/>
      <c r="E9" s="82">
        <f>+D9*C9</f>
        <v>0</v>
      </c>
      <c r="F9" s="82">
        <f t="shared" si="0"/>
        <v>0</v>
      </c>
      <c r="G9" s="31"/>
      <c r="H9" s="82">
        <f>+H7*B9</f>
        <v>0</v>
      </c>
      <c r="I9" s="126"/>
      <c r="J9" s="82">
        <f>+I9*H9</f>
        <v>0</v>
      </c>
      <c r="K9" s="82">
        <f t="shared" si="1"/>
        <v>0</v>
      </c>
      <c r="L9" s="109"/>
    </row>
    <row r="10" spans="1:12" ht="12.75">
      <c r="A10" s="7" t="s">
        <v>36</v>
      </c>
      <c r="B10" s="45" t="s">
        <v>79</v>
      </c>
      <c r="C10" s="82">
        <f>+'Tkm-Pkm (1)'!F8</f>
        <v>0</v>
      </c>
      <c r="D10" s="82" t="e">
        <f>+E10/C10</f>
        <v>#DIV/0!</v>
      </c>
      <c r="E10" s="82">
        <f>+E11+E12</f>
        <v>0</v>
      </c>
      <c r="F10" s="82">
        <f t="shared" si="0"/>
        <v>0</v>
      </c>
      <c r="G10" s="94" t="e">
        <f>+F10/$F$23</f>
        <v>#DIV/0!</v>
      </c>
      <c r="H10" s="82">
        <f>+'Tkm-Pkm (1)'!D8</f>
        <v>0</v>
      </c>
      <c r="I10" s="82" t="e">
        <f>+J10/H10</f>
        <v>#DIV/0!</v>
      </c>
      <c r="J10" s="82">
        <f>+J11+J12</f>
        <v>0</v>
      </c>
      <c r="K10" s="82">
        <f t="shared" si="1"/>
        <v>0</v>
      </c>
      <c r="L10" s="94" t="e">
        <f>+K10/$K$23</f>
        <v>#DIV/0!</v>
      </c>
    </row>
    <row r="11" spans="1:12" ht="12.75">
      <c r="A11" s="44" t="s">
        <v>83</v>
      </c>
      <c r="B11" s="135"/>
      <c r="C11" s="82">
        <f>+C10*B11</f>
        <v>0</v>
      </c>
      <c r="D11" s="126"/>
      <c r="E11" s="82">
        <f>+D11*C11</f>
        <v>0</v>
      </c>
      <c r="F11" s="82">
        <f t="shared" si="0"/>
        <v>0</v>
      </c>
      <c r="G11" s="31"/>
      <c r="H11" s="82">
        <f>+H10*B11</f>
        <v>0</v>
      </c>
      <c r="I11" s="126"/>
      <c r="J11" s="82">
        <f>+I11*H11</f>
        <v>0</v>
      </c>
      <c r="K11" s="82">
        <f t="shared" si="1"/>
        <v>0</v>
      </c>
      <c r="L11" s="109"/>
    </row>
    <row r="12" spans="1:12" ht="12.75">
      <c r="A12" s="44" t="s">
        <v>82</v>
      </c>
      <c r="B12" s="135"/>
      <c r="C12" s="82">
        <f>+C10*B12</f>
        <v>0</v>
      </c>
      <c r="D12" s="126"/>
      <c r="E12" s="82">
        <f>+D12*C12</f>
        <v>0</v>
      </c>
      <c r="F12" s="82">
        <f t="shared" si="0"/>
        <v>0</v>
      </c>
      <c r="G12" s="31"/>
      <c r="H12" s="82">
        <f>+H10*B12</f>
        <v>0</v>
      </c>
      <c r="I12" s="126"/>
      <c r="J12" s="82">
        <f>+I12*H12</f>
        <v>0</v>
      </c>
      <c r="K12" s="82">
        <f t="shared" si="1"/>
        <v>0</v>
      </c>
      <c r="L12" s="109"/>
    </row>
    <row r="13" spans="1:13" ht="12.75">
      <c r="A13" s="41" t="s">
        <v>40</v>
      </c>
      <c r="B13" s="46"/>
      <c r="C13" s="82">
        <f>+'Tkm-Pkm (1)'!F9</f>
        <v>0</v>
      </c>
      <c r="D13" s="82" t="e">
        <f>+E13/C13</f>
        <v>#DIV/0!</v>
      </c>
      <c r="E13" s="83">
        <f>+E10+E7</f>
        <v>0</v>
      </c>
      <c r="F13" s="82">
        <f t="shared" si="0"/>
        <v>0</v>
      </c>
      <c r="G13" s="94" t="e">
        <f>+F13/$F$23</f>
        <v>#DIV/0!</v>
      </c>
      <c r="H13" s="82">
        <f>+'Tkm-Pkm (1)'!D9</f>
        <v>0</v>
      </c>
      <c r="I13" s="82" t="e">
        <f>+J13/H13</f>
        <v>#DIV/0!</v>
      </c>
      <c r="J13" s="82">
        <f>+J10+J7</f>
        <v>0</v>
      </c>
      <c r="K13" s="82">
        <f t="shared" si="1"/>
        <v>0</v>
      </c>
      <c r="L13" s="94" t="e">
        <f>+K13/$K$23</f>
        <v>#DIV/0!</v>
      </c>
      <c r="M13" s="96" t="e">
        <f>+K13/$D$39</f>
        <v>#DIV/0!</v>
      </c>
    </row>
    <row r="14" spans="1:11" ht="12.75">
      <c r="A14" s="7"/>
      <c r="B14" s="45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8" t="s">
        <v>17</v>
      </c>
      <c r="B15" s="47"/>
      <c r="C15" s="7"/>
      <c r="D15" s="8"/>
      <c r="E15" s="8"/>
      <c r="F15" s="8"/>
      <c r="G15" s="8"/>
      <c r="H15" s="8"/>
      <c r="I15" s="8"/>
      <c r="J15" s="8"/>
      <c r="K15" s="8"/>
    </row>
    <row r="16" spans="1:13" ht="12.75">
      <c r="A16" s="7" t="s">
        <v>3</v>
      </c>
      <c r="B16" s="45" t="s">
        <v>79</v>
      </c>
      <c r="C16" s="82">
        <f>+'Tkm-Pkm (1)'!F12</f>
        <v>0</v>
      </c>
      <c r="D16" s="82" t="e">
        <f>+E16/C16</f>
        <v>#DIV/0!</v>
      </c>
      <c r="E16" s="83">
        <f>+E17+E18</f>
        <v>0</v>
      </c>
      <c r="F16" s="82">
        <f>+E16/$F$5</f>
        <v>0</v>
      </c>
      <c r="G16" s="94" t="e">
        <f>+F16/$F$23</f>
        <v>#DIV/0!</v>
      </c>
      <c r="H16" s="82">
        <f>+'Tkm-Pkm (1)'!D12</f>
        <v>0</v>
      </c>
      <c r="I16" s="82" t="e">
        <f>+J16/H16</f>
        <v>#DIV/0!</v>
      </c>
      <c r="J16" s="82">
        <f>+J17+J18</f>
        <v>0</v>
      </c>
      <c r="K16" s="82">
        <f>+J16/$F$5</f>
        <v>0</v>
      </c>
      <c r="L16" s="94" t="e">
        <f>+K16/$K$23</f>
        <v>#DIV/0!</v>
      </c>
      <c r="M16" s="96" t="e">
        <f>+K16/$D$39</f>
        <v>#DIV/0!</v>
      </c>
    </row>
    <row r="17" spans="1:13" ht="12.75">
      <c r="A17" s="44" t="s">
        <v>83</v>
      </c>
      <c r="B17" s="135"/>
      <c r="C17" s="82">
        <f>+C16*B17</f>
        <v>0</v>
      </c>
      <c r="D17" s="126"/>
      <c r="E17" s="82">
        <f>+D17*C17</f>
        <v>0</v>
      </c>
      <c r="F17" s="82">
        <f>+E17/$F$5</f>
        <v>0</v>
      </c>
      <c r="G17" s="94"/>
      <c r="H17" s="82">
        <f>+H16*B17</f>
        <v>0</v>
      </c>
      <c r="I17" s="126"/>
      <c r="J17" s="82">
        <f>+I17*H17</f>
        <v>0</v>
      </c>
      <c r="K17" s="82">
        <f>+J17/$F$5</f>
        <v>0</v>
      </c>
      <c r="L17" s="109"/>
      <c r="M17" s="109"/>
    </row>
    <row r="18" spans="1:13" ht="12.75">
      <c r="A18" s="44" t="s">
        <v>82</v>
      </c>
      <c r="B18" s="135"/>
      <c r="C18" s="82">
        <f>+C16*B18</f>
        <v>0</v>
      </c>
      <c r="D18" s="126"/>
      <c r="E18" s="82">
        <f>+D18*C18</f>
        <v>0</v>
      </c>
      <c r="F18" s="82">
        <f>+E18/$F$5</f>
        <v>0</v>
      </c>
      <c r="G18" s="94"/>
      <c r="H18" s="82">
        <f>+H16*B18</f>
        <v>0</v>
      </c>
      <c r="I18" s="126"/>
      <c r="J18" s="82">
        <f>+I18*H18</f>
        <v>0</v>
      </c>
      <c r="K18" s="82">
        <f>+J18/$F$5</f>
        <v>0</v>
      </c>
      <c r="L18" s="109"/>
      <c r="M18" s="109"/>
    </row>
    <row r="19" spans="1:13" ht="12.75">
      <c r="A19" s="24" t="s">
        <v>18</v>
      </c>
      <c r="B19" s="24"/>
      <c r="C19" s="82">
        <f>+'Tkm-Pkm (1)'!F14</f>
        <v>0</v>
      </c>
      <c r="D19" s="82" t="e">
        <f>+E19/C19</f>
        <v>#DIV/0!</v>
      </c>
      <c r="E19" s="82">
        <f>+E16+E13</f>
        <v>0</v>
      </c>
      <c r="F19" s="82">
        <f>+E19/$F$5</f>
        <v>0</v>
      </c>
      <c r="G19" s="94" t="e">
        <f>+F19/$F$23</f>
        <v>#DIV/0!</v>
      </c>
      <c r="H19" s="82">
        <f>+'Tkm-Pkm (1)'!D14</f>
        <v>0</v>
      </c>
      <c r="I19" s="82" t="e">
        <f>+J19/H19</f>
        <v>#DIV/0!</v>
      </c>
      <c r="J19" s="82">
        <f>+J16+J13</f>
        <v>0</v>
      </c>
      <c r="K19" s="82">
        <f>+J19/$F$5</f>
        <v>0</v>
      </c>
      <c r="L19" s="94" t="e">
        <f>+K19/$K$23</f>
        <v>#DIV/0!</v>
      </c>
      <c r="M19" s="109"/>
    </row>
    <row r="20" spans="1:13" ht="12.75">
      <c r="A20" s="18" t="s">
        <v>9</v>
      </c>
      <c r="B20" s="18"/>
      <c r="C20" s="110"/>
      <c r="D20" s="8"/>
      <c r="E20" s="82"/>
      <c r="F20" s="82"/>
      <c r="G20" s="82"/>
      <c r="H20" s="82"/>
      <c r="I20" s="8"/>
      <c r="J20" s="82"/>
      <c r="K20" s="82"/>
      <c r="L20" s="109"/>
      <c r="M20" s="109"/>
    </row>
    <row r="21" spans="1:13" ht="12.75">
      <c r="A21" s="7" t="s">
        <v>10</v>
      </c>
      <c r="B21" s="7"/>
      <c r="C21" s="82">
        <f>+'Tkm-Pkm (1)'!F16</f>
        <v>0</v>
      </c>
      <c r="D21" s="126"/>
      <c r="E21" s="83">
        <f>+D21*C21</f>
        <v>0</v>
      </c>
      <c r="F21" s="82">
        <f>+E21/$F$5</f>
        <v>0</v>
      </c>
      <c r="G21" s="94" t="e">
        <f>+F21/$F$23</f>
        <v>#DIV/0!</v>
      </c>
      <c r="H21" s="82">
        <f>+'Tkm-Pkm (1)'!D16</f>
        <v>0</v>
      </c>
      <c r="I21" s="126"/>
      <c r="J21" s="82">
        <f>+I21*H21</f>
        <v>0</v>
      </c>
      <c r="K21" s="82">
        <f>+J21/$F$5</f>
        <v>0</v>
      </c>
      <c r="L21" s="94" t="e">
        <f>+K21/$K$23</f>
        <v>#DIV/0!</v>
      </c>
      <c r="M21" s="96" t="e">
        <f>+K21/$D$39</f>
        <v>#DIV/0!</v>
      </c>
    </row>
    <row r="22" spans="1:13" ht="12.75">
      <c r="A22" s="7"/>
      <c r="B22" s="7"/>
      <c r="C22" s="110"/>
      <c r="D22" s="8"/>
      <c r="E22" s="82"/>
      <c r="F22" s="82"/>
      <c r="G22" s="82"/>
      <c r="H22" s="82"/>
      <c r="I22" s="8"/>
      <c r="J22" s="82"/>
      <c r="K22" s="82"/>
      <c r="L22" s="109"/>
      <c r="M22" s="109"/>
    </row>
    <row r="23" spans="1:13" ht="12.75" customHeight="1">
      <c r="A23" s="42" t="s">
        <v>19</v>
      </c>
      <c r="B23" s="42"/>
      <c r="C23" s="82">
        <f>+'Tkm-Pkm (1)'!F19</f>
        <v>0</v>
      </c>
      <c r="D23" s="82" t="e">
        <f>+E23/C23</f>
        <v>#DIV/0!</v>
      </c>
      <c r="E23" s="82">
        <f>+E21+E19</f>
        <v>0</v>
      </c>
      <c r="F23" s="82">
        <f>+E23/$F$5</f>
        <v>0</v>
      </c>
      <c r="G23" s="94" t="e">
        <f>+G21+G19</f>
        <v>#DIV/0!</v>
      </c>
      <c r="H23" s="82">
        <f>+'Tkm-Pkm (1)'!D19</f>
        <v>0</v>
      </c>
      <c r="I23" s="82" t="e">
        <f>+J23/H23</f>
        <v>#DIV/0!</v>
      </c>
      <c r="J23" s="82">
        <f>+J21+J19</f>
        <v>0</v>
      </c>
      <c r="K23" s="82">
        <f>+J23/$F$5</f>
        <v>0</v>
      </c>
      <c r="L23" s="94" t="e">
        <f>+L21+L19</f>
        <v>#DIV/0!</v>
      </c>
      <c r="M23" s="96" t="e">
        <f>+K23/$D$39</f>
        <v>#DIV/0!</v>
      </c>
    </row>
    <row r="24" spans="3:11" ht="12.75">
      <c r="C24" s="7"/>
      <c r="D24" s="8"/>
      <c r="E24" s="8"/>
      <c r="F24" s="8"/>
      <c r="G24" s="8"/>
      <c r="H24" s="8"/>
      <c r="I24" s="8"/>
      <c r="J24" s="8"/>
      <c r="K24" s="8"/>
    </row>
    <row r="25" spans="1:11" ht="20.25">
      <c r="A25" s="2" t="s">
        <v>7</v>
      </c>
      <c r="B25" s="2"/>
      <c r="C25" s="7"/>
      <c r="D25" s="8"/>
      <c r="E25" s="8"/>
      <c r="F25" s="8"/>
      <c r="G25" s="8"/>
      <c r="H25" s="8"/>
      <c r="I25" s="8"/>
      <c r="J25" s="8"/>
      <c r="K25" s="8"/>
    </row>
    <row r="26" spans="1:12" ht="12.75" customHeight="1">
      <c r="A26" s="2"/>
      <c r="B26" s="2"/>
      <c r="C26" s="12"/>
      <c r="D26" s="33" t="s">
        <v>89</v>
      </c>
      <c r="E26" s="12"/>
      <c r="F26" s="35">
        <v>1000000</v>
      </c>
      <c r="G26" s="12"/>
      <c r="H26" s="12"/>
      <c r="I26" s="33" t="s">
        <v>89</v>
      </c>
      <c r="J26" s="12"/>
      <c r="K26" s="68"/>
      <c r="L26" s="68"/>
    </row>
    <row r="27" spans="1:12" ht="12.75">
      <c r="A27" s="18" t="s">
        <v>8</v>
      </c>
      <c r="B27" s="18"/>
      <c r="C27" s="33" t="s">
        <v>7</v>
      </c>
      <c r="D27" s="33" t="s">
        <v>90</v>
      </c>
      <c r="E27" s="12" t="s">
        <v>84</v>
      </c>
      <c r="F27" s="12" t="s">
        <v>85</v>
      </c>
      <c r="G27" s="12" t="s">
        <v>79</v>
      </c>
      <c r="H27" s="33" t="s">
        <v>86</v>
      </c>
      <c r="I27" s="33" t="s">
        <v>90</v>
      </c>
      <c r="J27" s="12" t="s">
        <v>84</v>
      </c>
      <c r="K27" s="12" t="s">
        <v>85</v>
      </c>
      <c r="L27" s="12" t="s">
        <v>79</v>
      </c>
    </row>
    <row r="28" spans="1:12" ht="12.75">
      <c r="A28" s="43" t="s">
        <v>24</v>
      </c>
      <c r="B28" s="43"/>
      <c r="C28" s="82">
        <f>+'Tkm-Pkm (1)'!F34</f>
        <v>0</v>
      </c>
      <c r="D28" s="126"/>
      <c r="E28" s="82">
        <f>+D28*C28</f>
        <v>0</v>
      </c>
      <c r="F28" s="82">
        <f>+E28/$F$5</f>
        <v>0</v>
      </c>
      <c r="G28" s="94" t="e">
        <f>+F28/$F$34</f>
        <v>#DIV/0!</v>
      </c>
      <c r="H28" s="82">
        <f>+'Tkm-Pkm (1)'!D34</f>
        <v>0</v>
      </c>
      <c r="I28" s="126"/>
      <c r="J28" s="82">
        <f>+I28*H28</f>
        <v>0</v>
      </c>
      <c r="K28" s="82">
        <f>+J28/$F$5</f>
        <v>0</v>
      </c>
      <c r="L28" s="94" t="e">
        <f>+K28/$K$34</f>
        <v>#DIV/0!</v>
      </c>
    </row>
    <row r="29" spans="1:12" ht="12.75">
      <c r="A29" s="43" t="s">
        <v>25</v>
      </c>
      <c r="B29" s="43"/>
      <c r="C29" s="82">
        <f>+'Tkm-Pkm (1)'!F37</f>
        <v>0</v>
      </c>
      <c r="D29" s="126"/>
      <c r="E29" s="82">
        <f>+D29*C29</f>
        <v>0</v>
      </c>
      <c r="F29" s="82">
        <f>+E29/$F$5</f>
        <v>0</v>
      </c>
      <c r="G29" s="94" t="e">
        <f>+F29/$F$34</f>
        <v>#DIV/0!</v>
      </c>
      <c r="H29" s="82">
        <f>+'Tkm-Pkm (1)'!D37</f>
        <v>0</v>
      </c>
      <c r="I29" s="126"/>
      <c r="J29" s="82">
        <f>+I29*H29</f>
        <v>0</v>
      </c>
      <c r="K29" s="82">
        <f>+J29/$F$5</f>
        <v>0</v>
      </c>
      <c r="L29" s="94" t="e">
        <f>+K29/$K$34</f>
        <v>#DIV/0!</v>
      </c>
    </row>
    <row r="30" spans="1:13" ht="12.75">
      <c r="A30" s="24" t="s">
        <v>18</v>
      </c>
      <c r="B30" s="24"/>
      <c r="C30" s="82">
        <f>+'Tkm-Pkm (1)'!F38</f>
        <v>0</v>
      </c>
      <c r="D30" s="8"/>
      <c r="E30" s="82">
        <f>+E29+E28</f>
        <v>0</v>
      </c>
      <c r="F30" s="82">
        <f>+E30/$F$5</f>
        <v>0</v>
      </c>
      <c r="G30" s="94" t="e">
        <f>+F30/$F$34</f>
        <v>#DIV/0!</v>
      </c>
      <c r="H30" s="82">
        <f>+'Tkm-Pkm (1)'!D38</f>
        <v>0</v>
      </c>
      <c r="I30" s="8"/>
      <c r="J30" s="82">
        <f>+J29+J28</f>
        <v>0</v>
      </c>
      <c r="K30" s="82">
        <f>+J30/$F$5</f>
        <v>0</v>
      </c>
      <c r="L30" s="94" t="e">
        <f>+K30/$K$34</f>
        <v>#DIV/0!</v>
      </c>
      <c r="M30" s="96" t="e">
        <f>+K30/$D$39</f>
        <v>#DIV/0!</v>
      </c>
    </row>
    <row r="31" spans="1:13" ht="12.75">
      <c r="A31" s="18" t="s">
        <v>9</v>
      </c>
      <c r="B31" s="18"/>
      <c r="C31" s="111"/>
      <c r="D31" s="8"/>
      <c r="E31" s="82"/>
      <c r="F31" s="82"/>
      <c r="G31" s="82"/>
      <c r="H31" s="82"/>
      <c r="I31" s="8"/>
      <c r="J31" s="82"/>
      <c r="K31" s="82"/>
      <c r="L31" s="109"/>
      <c r="M31" s="109"/>
    </row>
    <row r="32" spans="1:13" ht="12.75">
      <c r="A32" s="7" t="s">
        <v>10</v>
      </c>
      <c r="B32" s="7"/>
      <c r="C32" s="82">
        <f>+'Tkm-Pkm (1)'!F40</f>
        <v>0</v>
      </c>
      <c r="D32" s="126"/>
      <c r="E32" s="82">
        <f>+D32*C32</f>
        <v>0</v>
      </c>
      <c r="F32" s="82">
        <f>+E32/$F$5</f>
        <v>0</v>
      </c>
      <c r="G32" s="112" t="e">
        <f>+F32/$F$34</f>
        <v>#DIV/0!</v>
      </c>
      <c r="H32" s="82">
        <f>+'Tkm-Pkm (1)'!D40</f>
        <v>0</v>
      </c>
      <c r="I32" s="126"/>
      <c r="J32" s="82">
        <f>+I32*H32</f>
        <v>0</v>
      </c>
      <c r="K32" s="82">
        <f>+J32/$F$5</f>
        <v>0</v>
      </c>
      <c r="L32" s="94" t="e">
        <f>+K32/$K$34</f>
        <v>#DIV/0!</v>
      </c>
      <c r="M32" s="96" t="e">
        <f>+K32/$D$39</f>
        <v>#DIV/0!</v>
      </c>
    </row>
    <row r="33" spans="1:13" ht="12.75">
      <c r="A33" s="7"/>
      <c r="B33" s="7"/>
      <c r="C33" s="109"/>
      <c r="D33" s="8"/>
      <c r="E33" s="82"/>
      <c r="F33" s="82"/>
      <c r="G33" s="82"/>
      <c r="H33" s="82"/>
      <c r="I33" s="8"/>
      <c r="J33" s="82"/>
      <c r="K33" s="82"/>
      <c r="L33" s="109"/>
      <c r="M33" s="109"/>
    </row>
    <row r="34" spans="1:13" ht="12.75">
      <c r="A34" s="42" t="s">
        <v>23</v>
      </c>
      <c r="B34" s="42"/>
      <c r="C34" s="82">
        <f>+C32+C29+C28</f>
        <v>0</v>
      </c>
      <c r="D34" s="82" t="e">
        <f>+E34/C34</f>
        <v>#DIV/0!</v>
      </c>
      <c r="E34" s="82">
        <f>+E32+E29+E28</f>
        <v>0</v>
      </c>
      <c r="F34" s="82">
        <f>+E34/$F$5</f>
        <v>0</v>
      </c>
      <c r="G34" s="94" t="e">
        <f>+G32+G29+G28</f>
        <v>#DIV/0!</v>
      </c>
      <c r="H34" s="82">
        <f>+'Tkm-Pkm (1)'!D43</f>
        <v>0</v>
      </c>
      <c r="I34" s="82" t="e">
        <f>+J34/H34</f>
        <v>#DIV/0!</v>
      </c>
      <c r="J34" s="82">
        <f>+J32+J29+J28</f>
        <v>0</v>
      </c>
      <c r="K34" s="82">
        <f>+J34/$F$5</f>
        <v>0</v>
      </c>
      <c r="L34" s="94" t="e">
        <f>+L32+L29+L28</f>
        <v>#DIV/0!</v>
      </c>
      <c r="M34" s="96" t="e">
        <f>+K34/$D$39</f>
        <v>#DIV/0!</v>
      </c>
    </row>
    <row r="35" spans="1:13" ht="12.75">
      <c r="A35" s="7"/>
      <c r="B35" s="7"/>
      <c r="H35" s="109"/>
      <c r="M35" s="109"/>
    </row>
    <row r="36" spans="1:13" ht="12.75">
      <c r="A36" s="18" t="s">
        <v>87</v>
      </c>
      <c r="B36" s="18"/>
      <c r="C36" s="12" t="s">
        <v>88</v>
      </c>
      <c r="D36" s="12" t="s">
        <v>85</v>
      </c>
      <c r="E36" s="12" t="s">
        <v>79</v>
      </c>
      <c r="M36" s="113" t="e">
        <f>+M34+M23</f>
        <v>#DIV/0!</v>
      </c>
    </row>
    <row r="37" spans="1:5" ht="12.75">
      <c r="A37" s="7" t="s">
        <v>37</v>
      </c>
      <c r="B37" s="7"/>
      <c r="C37" s="82">
        <f>+E21+E32</f>
        <v>0</v>
      </c>
      <c r="D37" s="82">
        <f>+C37/$F$5</f>
        <v>0</v>
      </c>
      <c r="E37" s="94" t="e">
        <f>+D37/D39</f>
        <v>#DIV/0!</v>
      </c>
    </row>
    <row r="38" spans="1:5" ht="12.75">
      <c r="A38" s="7" t="s">
        <v>66</v>
      </c>
      <c r="B38" s="7"/>
      <c r="C38" s="82">
        <f>+E19+E30</f>
        <v>0</v>
      </c>
      <c r="D38" s="82">
        <f>+C38/$F$5</f>
        <v>0</v>
      </c>
      <c r="E38" s="94" t="e">
        <f>+D38/D39</f>
        <v>#DIV/0!</v>
      </c>
    </row>
    <row r="39" spans="1:5" ht="12.75">
      <c r="A39" s="7" t="s">
        <v>78</v>
      </c>
      <c r="B39" s="7"/>
      <c r="C39" s="82">
        <f>+C38+C37</f>
        <v>0</v>
      </c>
      <c r="D39" s="82">
        <f>+C39/$F$5</f>
        <v>0</v>
      </c>
      <c r="E39" s="94" t="e">
        <f>+E38+E37</f>
        <v>#DIV/0!</v>
      </c>
    </row>
    <row r="40" spans="3:5" ht="12.75">
      <c r="C40" s="110"/>
      <c r="D40" s="110"/>
      <c r="E40" s="94"/>
    </row>
    <row r="41" spans="1:5" ht="12.75">
      <c r="A41" s="7" t="s">
        <v>1</v>
      </c>
      <c r="B41" s="7"/>
      <c r="C41" s="82">
        <f>+E23</f>
        <v>0</v>
      </c>
      <c r="D41" s="82">
        <f>+C41/$F$5</f>
        <v>0</v>
      </c>
      <c r="E41" s="94" t="e">
        <f>+D41/D43</f>
        <v>#DIV/0!</v>
      </c>
    </row>
    <row r="42" spans="1:5" ht="12.75">
      <c r="A42" s="7" t="s">
        <v>7</v>
      </c>
      <c r="B42" s="7"/>
      <c r="C42" s="82">
        <f>+E34</f>
        <v>0</v>
      </c>
      <c r="D42" s="82">
        <f>+C42/$F$5</f>
        <v>0</v>
      </c>
      <c r="E42" s="94" t="e">
        <f>+D42/D43</f>
        <v>#DIV/0!</v>
      </c>
    </row>
    <row r="43" spans="1:5" ht="12.75">
      <c r="A43" s="17" t="s">
        <v>32</v>
      </c>
      <c r="B43" s="17"/>
      <c r="C43" s="82">
        <f>+C42+C41</f>
        <v>0</v>
      </c>
      <c r="D43" s="82">
        <f>+C43/$F$5</f>
        <v>0</v>
      </c>
      <c r="E43" s="94" t="e">
        <f>+E42+E41</f>
        <v>#DIV/0!</v>
      </c>
    </row>
    <row r="46" spans="1:5" ht="12.75">
      <c r="A46" s="57"/>
      <c r="C46" s="7"/>
      <c r="D46" s="7"/>
      <c r="E46" s="7"/>
    </row>
    <row r="47" spans="1:5" ht="12.75">
      <c r="A47" s="72"/>
      <c r="C47" s="6"/>
      <c r="D47" s="30"/>
      <c r="E47" s="30"/>
    </row>
    <row r="48" spans="1:5" ht="12.75">
      <c r="A48" s="44"/>
      <c r="C48" s="6"/>
      <c r="D48" s="30"/>
      <c r="E48" s="30"/>
    </row>
    <row r="49" ht="12.75">
      <c r="A49" s="41"/>
    </row>
    <row r="50" ht="12.75">
      <c r="A50" s="7"/>
    </row>
    <row r="51" ht="12.75">
      <c r="A51" s="18"/>
    </row>
    <row r="52" ht="12.75">
      <c r="A52" s="7"/>
    </row>
    <row r="53" ht="12.75">
      <c r="A53" s="44"/>
    </row>
    <row r="54" ht="12.75">
      <c r="A54" s="44"/>
    </row>
    <row r="55" ht="12.75">
      <c r="A55" s="24"/>
    </row>
    <row r="56" ht="12.75">
      <c r="A56" s="18"/>
    </row>
    <row r="57" ht="12.75">
      <c r="A57" s="7"/>
    </row>
  </sheetData>
  <sheetProtection password="CA4B" sheet="1" objects="1" scenarios="1"/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3"/>
  <sheetViews>
    <sheetView workbookViewId="0" topLeftCell="A6">
      <selection activeCell="B17" activeCellId="2" sqref="B8:B9 B11:B12 B17:B18"/>
    </sheetView>
  </sheetViews>
  <sheetFormatPr defaultColWidth="9.140625" defaultRowHeight="12.75"/>
  <cols>
    <col min="1" max="1" width="22.140625" style="0" customWidth="1"/>
    <col min="2" max="2" width="4.140625" style="0" customWidth="1"/>
    <col min="3" max="3" width="13.8515625" style="0" bestFit="1" customWidth="1"/>
    <col min="4" max="4" width="8.7109375" style="0" customWidth="1"/>
    <col min="5" max="5" width="12.00390625" style="0" bestFit="1" customWidth="1"/>
    <col min="8" max="8" width="10.00390625" style="0" customWidth="1"/>
    <col min="9" max="9" width="8.7109375" style="0" customWidth="1"/>
    <col min="10" max="10" width="12.00390625" style="0" bestFit="1" customWidth="1"/>
  </cols>
  <sheetData>
    <row r="3" spans="1:2" ht="20.25">
      <c r="A3" s="2" t="s">
        <v>91</v>
      </c>
      <c r="B3" s="2"/>
    </row>
    <row r="5" spans="1:12" ht="12.75">
      <c r="A5" s="16"/>
      <c r="B5" s="16"/>
      <c r="C5" s="12"/>
      <c r="D5" s="33" t="s">
        <v>89</v>
      </c>
      <c r="E5" s="12"/>
      <c r="F5" s="35">
        <v>1000000</v>
      </c>
      <c r="G5" s="12"/>
      <c r="H5" s="12"/>
      <c r="I5" s="33" t="s">
        <v>89</v>
      </c>
      <c r="J5" s="12"/>
      <c r="K5" s="68"/>
      <c r="L5" s="68"/>
    </row>
    <row r="6" spans="1:12" ht="12.75">
      <c r="A6" s="18" t="s">
        <v>16</v>
      </c>
      <c r="B6" s="18"/>
      <c r="C6" s="33" t="s">
        <v>1</v>
      </c>
      <c r="D6" s="33" t="s">
        <v>92</v>
      </c>
      <c r="E6" s="12" t="s">
        <v>98</v>
      </c>
      <c r="F6" s="12" t="s">
        <v>85</v>
      </c>
      <c r="G6" s="12" t="s">
        <v>79</v>
      </c>
      <c r="H6" s="33" t="s">
        <v>86</v>
      </c>
      <c r="I6" s="33" t="s">
        <v>92</v>
      </c>
      <c r="J6" s="12" t="s">
        <v>98</v>
      </c>
      <c r="K6" s="12" t="s">
        <v>85</v>
      </c>
      <c r="L6" s="12" t="s">
        <v>79</v>
      </c>
    </row>
    <row r="7" spans="1:12" ht="12.75">
      <c r="A7" s="7" t="s">
        <v>2</v>
      </c>
      <c r="B7" s="12" t="s">
        <v>79</v>
      </c>
      <c r="C7" s="82">
        <f>+'Tkm-Pkm (1)'!F7</f>
        <v>0</v>
      </c>
      <c r="D7" s="107" t="e">
        <f>+E7/C7</f>
        <v>#DIV/0!</v>
      </c>
      <c r="E7" s="82">
        <f>+E8+E9</f>
        <v>0</v>
      </c>
      <c r="F7" s="82">
        <f aca="true" t="shared" si="0" ref="F7:F13">+E7/$F$5</f>
        <v>0</v>
      </c>
      <c r="G7" s="94" t="e">
        <f>+F7/$F$23</f>
        <v>#DIV/0!</v>
      </c>
      <c r="H7" s="82">
        <f>+'Tkm-Pkm (1)'!D7</f>
        <v>0</v>
      </c>
      <c r="I7" s="107" t="e">
        <f>+J7/H7</f>
        <v>#DIV/0!</v>
      </c>
      <c r="J7" s="82">
        <f>+J8+J9</f>
        <v>0</v>
      </c>
      <c r="K7" s="82">
        <f aca="true" t="shared" si="1" ref="K7:K13">+J7/$F$5</f>
        <v>0</v>
      </c>
      <c r="L7" s="94" t="e">
        <f>+K7/$K$23</f>
        <v>#DIV/0!</v>
      </c>
    </row>
    <row r="8" spans="1:11" ht="12.75">
      <c r="A8" s="44" t="s">
        <v>83</v>
      </c>
      <c r="B8" s="135"/>
      <c r="C8" s="82">
        <f>+C7*B8</f>
        <v>0</v>
      </c>
      <c r="D8" s="127"/>
      <c r="E8" s="82">
        <f>+D8*C8</f>
        <v>0</v>
      </c>
      <c r="F8" s="82">
        <f t="shared" si="0"/>
        <v>0</v>
      </c>
      <c r="G8" s="31"/>
      <c r="H8" s="82">
        <f>+H7*B8</f>
        <v>0</v>
      </c>
      <c r="I8" s="127"/>
      <c r="J8" s="82">
        <f>+I8*H8</f>
        <v>0</v>
      </c>
      <c r="K8" s="82">
        <f t="shared" si="1"/>
        <v>0</v>
      </c>
    </row>
    <row r="9" spans="1:11" ht="12.75">
      <c r="A9" s="44" t="s">
        <v>82</v>
      </c>
      <c r="B9" s="135"/>
      <c r="C9" s="82">
        <f>+C7*B9</f>
        <v>0</v>
      </c>
      <c r="D9" s="127"/>
      <c r="E9" s="82">
        <f>+D9*C9</f>
        <v>0</v>
      </c>
      <c r="F9" s="82">
        <f t="shared" si="0"/>
        <v>0</v>
      </c>
      <c r="G9" s="31"/>
      <c r="H9" s="82">
        <f>+H7*B9</f>
        <v>0</v>
      </c>
      <c r="I9" s="127"/>
      <c r="J9" s="82">
        <f>+I9*H9</f>
        <v>0</v>
      </c>
      <c r="K9" s="82">
        <f t="shared" si="1"/>
        <v>0</v>
      </c>
    </row>
    <row r="10" spans="1:12" ht="12.75">
      <c r="A10" s="7" t="s">
        <v>36</v>
      </c>
      <c r="B10" s="45" t="s">
        <v>79</v>
      </c>
      <c r="C10" s="82">
        <f>+'Tkm-Pkm (1)'!F8</f>
        <v>0</v>
      </c>
      <c r="D10" s="107" t="e">
        <f>+E10/C10</f>
        <v>#DIV/0!</v>
      </c>
      <c r="E10" s="82">
        <f>+E11+E12</f>
        <v>0</v>
      </c>
      <c r="F10" s="114">
        <f t="shared" si="0"/>
        <v>0</v>
      </c>
      <c r="G10" s="94" t="e">
        <f>+F10/$F$23</f>
        <v>#DIV/0!</v>
      </c>
      <c r="H10" s="82">
        <f>+'Tkm-Pkm (1)'!D8</f>
        <v>0</v>
      </c>
      <c r="I10" s="107" t="e">
        <f>+J10/H10</f>
        <v>#DIV/0!</v>
      </c>
      <c r="J10" s="82">
        <f>+J11+J12</f>
        <v>0</v>
      </c>
      <c r="K10" s="114">
        <f t="shared" si="1"/>
        <v>0</v>
      </c>
      <c r="L10" s="94" t="e">
        <f>+K10/$K$23</f>
        <v>#DIV/0!</v>
      </c>
    </row>
    <row r="11" spans="1:11" ht="12.75">
      <c r="A11" s="44" t="s">
        <v>83</v>
      </c>
      <c r="B11" s="135"/>
      <c r="C11" s="82">
        <f>+C10*B11</f>
        <v>0</v>
      </c>
      <c r="D11" s="127"/>
      <c r="E11" s="82">
        <f>+D11*C11</f>
        <v>0</v>
      </c>
      <c r="F11" s="114">
        <f t="shared" si="0"/>
        <v>0</v>
      </c>
      <c r="G11" s="31"/>
      <c r="H11" s="82">
        <f>+H10*B11</f>
        <v>0</v>
      </c>
      <c r="I11" s="127"/>
      <c r="J11" s="82">
        <f>+I11*H11</f>
        <v>0</v>
      </c>
      <c r="K11" s="114">
        <f t="shared" si="1"/>
        <v>0</v>
      </c>
    </row>
    <row r="12" spans="1:11" ht="12.75">
      <c r="A12" s="44" t="s">
        <v>82</v>
      </c>
      <c r="B12" s="135"/>
      <c r="C12" s="82">
        <f>+C10*B12</f>
        <v>0</v>
      </c>
      <c r="D12" s="127"/>
      <c r="E12" s="82">
        <f>+D12*C12</f>
        <v>0</v>
      </c>
      <c r="F12" s="114">
        <f t="shared" si="0"/>
        <v>0</v>
      </c>
      <c r="G12" s="31"/>
      <c r="H12" s="82">
        <f>+H10*B12</f>
        <v>0</v>
      </c>
      <c r="I12" s="127"/>
      <c r="J12" s="82">
        <f>+I12*H12</f>
        <v>0</v>
      </c>
      <c r="K12" s="114">
        <f t="shared" si="1"/>
        <v>0</v>
      </c>
    </row>
    <row r="13" spans="1:12" ht="12.75">
      <c r="A13" s="41" t="s">
        <v>40</v>
      </c>
      <c r="B13" s="46"/>
      <c r="C13" s="82">
        <f>+'Tkm-Pkm (1)'!F9</f>
        <v>0</v>
      </c>
      <c r="D13" s="107" t="e">
        <f>+E13/C13</f>
        <v>#DIV/0!</v>
      </c>
      <c r="E13" s="83">
        <f>+E10+E7</f>
        <v>0</v>
      </c>
      <c r="F13" s="82">
        <f t="shared" si="0"/>
        <v>0</v>
      </c>
      <c r="G13" s="94" t="e">
        <f>+F13/$F$23</f>
        <v>#DIV/0!</v>
      </c>
      <c r="H13" s="82">
        <f>+'Tkm-Pkm (1)'!D9</f>
        <v>0</v>
      </c>
      <c r="I13" s="107" t="e">
        <f>+J13/H13</f>
        <v>#DIV/0!</v>
      </c>
      <c r="J13" s="82">
        <f>+J10+J7</f>
        <v>0</v>
      </c>
      <c r="K13" s="82">
        <f t="shared" si="1"/>
        <v>0</v>
      </c>
      <c r="L13" s="94" t="e">
        <f>+K13/$K$23</f>
        <v>#DIV/0!</v>
      </c>
    </row>
    <row r="14" spans="1:11" ht="12.75">
      <c r="A14" s="7"/>
      <c r="B14" s="45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8" t="s">
        <v>17</v>
      </c>
      <c r="B15" s="47"/>
      <c r="C15" s="7"/>
      <c r="D15" s="8"/>
      <c r="E15" s="8"/>
      <c r="F15" s="8"/>
      <c r="G15" s="8"/>
      <c r="H15" s="8"/>
      <c r="I15" s="8"/>
      <c r="J15" s="8"/>
      <c r="K15" s="8"/>
    </row>
    <row r="16" spans="1:12" ht="12.75">
      <c r="A16" s="7" t="s">
        <v>3</v>
      </c>
      <c r="B16" s="45" t="s">
        <v>79</v>
      </c>
      <c r="C16" s="82">
        <f>+'Tkm-Pkm (1)'!F12</f>
        <v>0</v>
      </c>
      <c r="D16" s="107" t="e">
        <f>+E16/C16</f>
        <v>#DIV/0!</v>
      </c>
      <c r="E16" s="83">
        <f>+E17+E18</f>
        <v>0</v>
      </c>
      <c r="F16" s="82">
        <f>+E16/$F$5</f>
        <v>0</v>
      </c>
      <c r="G16" s="94" t="e">
        <f>+F16/$F$23</f>
        <v>#DIV/0!</v>
      </c>
      <c r="H16" s="82">
        <f>+'Tkm-Pkm (1)'!D12</f>
        <v>0</v>
      </c>
      <c r="I16" s="107" t="e">
        <f>+J16/H16</f>
        <v>#DIV/0!</v>
      </c>
      <c r="J16" s="82">
        <f>+J17+J18</f>
        <v>0</v>
      </c>
      <c r="K16" s="114">
        <f>+J16/$F$5</f>
        <v>0</v>
      </c>
      <c r="L16" s="94" t="e">
        <f>+K16/$K$23</f>
        <v>#DIV/0!</v>
      </c>
    </row>
    <row r="17" spans="1:11" ht="12.75">
      <c r="A17" s="44" t="s">
        <v>83</v>
      </c>
      <c r="B17" s="135"/>
      <c r="C17" s="82">
        <f>+C16*B17</f>
        <v>0</v>
      </c>
      <c r="D17" s="127"/>
      <c r="E17" s="82">
        <f>+D17*C17</f>
        <v>0</v>
      </c>
      <c r="F17" s="82">
        <f>+E17/$F$5</f>
        <v>0</v>
      </c>
      <c r="G17" s="31"/>
      <c r="H17" s="82">
        <f>+H16*B17</f>
        <v>0</v>
      </c>
      <c r="I17" s="127"/>
      <c r="J17" s="82">
        <f>+I17*H17</f>
        <v>0</v>
      </c>
      <c r="K17" s="114">
        <f>+J17/$F$5</f>
        <v>0</v>
      </c>
    </row>
    <row r="18" spans="1:11" ht="12.75">
      <c r="A18" s="44" t="s">
        <v>82</v>
      </c>
      <c r="B18" s="135"/>
      <c r="C18" s="82">
        <f>+C16*B18</f>
        <v>0</v>
      </c>
      <c r="D18" s="127"/>
      <c r="E18" s="82">
        <f>+D18*C18</f>
        <v>0</v>
      </c>
      <c r="F18" s="82">
        <f>+E18/$F$5</f>
        <v>0</v>
      </c>
      <c r="G18" s="31"/>
      <c r="H18" s="82">
        <f>+H16*B18</f>
        <v>0</v>
      </c>
      <c r="I18" s="127"/>
      <c r="J18" s="82">
        <f>+I18*H18</f>
        <v>0</v>
      </c>
      <c r="K18" s="114">
        <f>+J18/$F$5</f>
        <v>0</v>
      </c>
    </row>
    <row r="19" spans="1:12" ht="12.75">
      <c r="A19" s="24" t="s">
        <v>18</v>
      </c>
      <c r="B19" s="24"/>
      <c r="C19" s="82">
        <f>+'Tkm-Pkm (1)'!F14</f>
        <v>0</v>
      </c>
      <c r="D19" s="107" t="e">
        <f>+E19/C19</f>
        <v>#DIV/0!</v>
      </c>
      <c r="E19" s="82">
        <f>+E16+E13</f>
        <v>0</v>
      </c>
      <c r="F19" s="82">
        <f>+E19/$F$5</f>
        <v>0</v>
      </c>
      <c r="G19" s="94" t="e">
        <f>+F19/$F$23</f>
        <v>#DIV/0!</v>
      </c>
      <c r="H19" s="82">
        <f>+'Tkm-Pkm (1)'!D14</f>
        <v>0</v>
      </c>
      <c r="I19" s="107" t="e">
        <f>+J19/H19</f>
        <v>#DIV/0!</v>
      </c>
      <c r="J19" s="82">
        <f>+J16+J13</f>
        <v>0</v>
      </c>
      <c r="K19" s="82">
        <f>+J19/$F$5</f>
        <v>0</v>
      </c>
      <c r="L19" s="94" t="e">
        <f>+K19/$K$23</f>
        <v>#DIV/0!</v>
      </c>
    </row>
    <row r="20" spans="1:11" ht="12.75">
      <c r="A20" s="18" t="s">
        <v>9</v>
      </c>
      <c r="B20" s="18"/>
      <c r="C20" s="110"/>
      <c r="D20" s="8"/>
      <c r="E20" s="8"/>
      <c r="F20" s="82"/>
      <c r="G20" s="8"/>
      <c r="H20" s="8"/>
      <c r="I20" s="8"/>
      <c r="J20" s="8"/>
      <c r="K20" s="8"/>
    </row>
    <row r="21" spans="1:12" ht="12.75">
      <c r="A21" s="7" t="s">
        <v>10</v>
      </c>
      <c r="B21" s="7"/>
      <c r="C21" s="82">
        <f>+'Tkm-Pkm (1)'!F16</f>
        <v>0</v>
      </c>
      <c r="D21" s="127"/>
      <c r="E21" s="83">
        <f>+D21*C21</f>
        <v>0</v>
      </c>
      <c r="F21" s="114">
        <f>+E21/$F$5</f>
        <v>0</v>
      </c>
      <c r="G21" s="94" t="e">
        <f>+F21/$F$23</f>
        <v>#DIV/0!</v>
      </c>
      <c r="H21" s="82">
        <f>+'Tkm-Pkm (1)'!D16</f>
        <v>0</v>
      </c>
      <c r="I21" s="127"/>
      <c r="J21" s="82">
        <f>+I21*H21</f>
        <v>0</v>
      </c>
      <c r="K21" s="114">
        <f>+J21/$F$5</f>
        <v>0</v>
      </c>
      <c r="L21" s="94" t="e">
        <f>+K21/$K$23</f>
        <v>#DIV/0!</v>
      </c>
    </row>
    <row r="22" spans="1:11" ht="12.75">
      <c r="A22" s="7"/>
      <c r="B22" s="7"/>
      <c r="C22" s="110"/>
      <c r="D22" s="8"/>
      <c r="E22" s="8"/>
      <c r="F22" s="8"/>
      <c r="G22" s="8"/>
      <c r="H22" s="82"/>
      <c r="I22" s="8"/>
      <c r="J22" s="8"/>
      <c r="K22" s="8"/>
    </row>
    <row r="23" spans="1:12" ht="12.75" customHeight="1">
      <c r="A23" s="42" t="s">
        <v>19</v>
      </c>
      <c r="B23" s="42"/>
      <c r="C23" s="82">
        <f>+'Tkm-Pkm (1)'!F19</f>
        <v>0</v>
      </c>
      <c r="D23" s="107" t="e">
        <f>+E23/C23</f>
        <v>#DIV/0!</v>
      </c>
      <c r="E23" s="82">
        <f>+E21+E19</f>
        <v>0</v>
      </c>
      <c r="F23" s="82">
        <f>+E23/$F$5</f>
        <v>0</v>
      </c>
      <c r="G23" s="94" t="e">
        <f>+G21+G19</f>
        <v>#DIV/0!</v>
      </c>
      <c r="H23" s="82">
        <f>+'Tkm-Pkm (1)'!D19</f>
        <v>0</v>
      </c>
      <c r="I23" s="107" t="e">
        <f>+J23/H23</f>
        <v>#DIV/0!</v>
      </c>
      <c r="J23" s="82">
        <f>+J21+J19</f>
        <v>0</v>
      </c>
      <c r="K23" s="82">
        <f>+J23/$F$5</f>
        <v>0</v>
      </c>
      <c r="L23" s="94" t="e">
        <f>+L21+L19</f>
        <v>#DIV/0!</v>
      </c>
    </row>
    <row r="24" spans="3:11" ht="12.75">
      <c r="C24" s="110"/>
      <c r="D24" s="8"/>
      <c r="E24" s="8"/>
      <c r="F24" s="8"/>
      <c r="G24" s="8"/>
      <c r="H24" s="8"/>
      <c r="I24" s="8"/>
      <c r="J24" s="8"/>
      <c r="K24" s="8"/>
    </row>
    <row r="25" spans="1:11" ht="20.25">
      <c r="A25" s="2" t="s">
        <v>7</v>
      </c>
      <c r="B25" s="2"/>
      <c r="C25" s="7"/>
      <c r="D25" s="8"/>
      <c r="E25" s="8"/>
      <c r="F25" s="8"/>
      <c r="G25" s="8"/>
      <c r="H25" s="8"/>
      <c r="I25" s="8"/>
      <c r="J25" s="8"/>
      <c r="K25" s="8"/>
    </row>
    <row r="26" spans="1:12" ht="12.75" customHeight="1">
      <c r="A26" s="2"/>
      <c r="B26" s="2"/>
      <c r="C26" s="12"/>
      <c r="D26" s="33" t="s">
        <v>89</v>
      </c>
      <c r="E26" s="12"/>
      <c r="F26" s="35">
        <v>1000000</v>
      </c>
      <c r="G26" s="12"/>
      <c r="H26" s="12"/>
      <c r="I26" s="33" t="s">
        <v>89</v>
      </c>
      <c r="J26" s="12"/>
      <c r="K26" s="68"/>
      <c r="L26" s="68"/>
    </row>
    <row r="27" spans="1:12" ht="12.75">
      <c r="A27" s="18" t="s">
        <v>8</v>
      </c>
      <c r="B27" s="18"/>
      <c r="C27" s="33" t="s">
        <v>7</v>
      </c>
      <c r="D27" s="33" t="s">
        <v>92</v>
      </c>
      <c r="E27" s="12" t="s">
        <v>98</v>
      </c>
      <c r="F27" s="12" t="s">
        <v>85</v>
      </c>
      <c r="G27" s="12" t="s">
        <v>79</v>
      </c>
      <c r="H27" s="33" t="s">
        <v>86</v>
      </c>
      <c r="I27" s="33" t="s">
        <v>92</v>
      </c>
      <c r="J27" s="12" t="s">
        <v>98</v>
      </c>
      <c r="K27" s="12" t="s">
        <v>85</v>
      </c>
      <c r="L27" s="12" t="s">
        <v>79</v>
      </c>
    </row>
    <row r="28" spans="1:12" ht="12.75">
      <c r="A28" s="43" t="s">
        <v>24</v>
      </c>
      <c r="B28" s="43"/>
      <c r="C28" s="82">
        <f>+'Tkm-Pkm (1)'!F34</f>
        <v>0</v>
      </c>
      <c r="D28" s="127"/>
      <c r="E28" s="82">
        <f>+D28*C28</f>
        <v>0</v>
      </c>
      <c r="F28" s="82">
        <f>+E28/$F$5</f>
        <v>0</v>
      </c>
      <c r="G28" s="94" t="e">
        <f>+F28/$F$34</f>
        <v>#DIV/0!</v>
      </c>
      <c r="H28" s="82">
        <f>+'Tkm-Pkm (1)'!D34</f>
        <v>0</v>
      </c>
      <c r="I28" s="127"/>
      <c r="J28" s="82">
        <f>+I28*H28</f>
        <v>0</v>
      </c>
      <c r="K28" s="82">
        <f>+J28/$F$5</f>
        <v>0</v>
      </c>
      <c r="L28" s="94" t="e">
        <f>+K28/$K$34</f>
        <v>#DIV/0!</v>
      </c>
    </row>
    <row r="29" spans="1:12" ht="12.75">
      <c r="A29" s="43" t="s">
        <v>25</v>
      </c>
      <c r="B29" s="43"/>
      <c r="C29" s="82">
        <f>+'Tkm-Pkm (1)'!F37</f>
        <v>0</v>
      </c>
      <c r="D29" s="127"/>
      <c r="E29" s="82">
        <f>+D29*C29</f>
        <v>0</v>
      </c>
      <c r="F29" s="82">
        <f>+E29/$F$5</f>
        <v>0</v>
      </c>
      <c r="G29" s="94" t="e">
        <f>+F29/$F$34</f>
        <v>#DIV/0!</v>
      </c>
      <c r="H29" s="82">
        <f>+'Tkm-Pkm (1)'!D37</f>
        <v>0</v>
      </c>
      <c r="I29" s="127"/>
      <c r="J29" s="82">
        <f>+I29*H29</f>
        <v>0</v>
      </c>
      <c r="K29" s="82">
        <f>+J29/$F$5</f>
        <v>0</v>
      </c>
      <c r="L29" s="94" t="e">
        <f>+K29/$K$34</f>
        <v>#DIV/0!</v>
      </c>
    </row>
    <row r="30" spans="1:12" ht="12.75">
      <c r="A30" s="24" t="s">
        <v>18</v>
      </c>
      <c r="B30" s="24"/>
      <c r="C30" s="82">
        <f>+'Tkm-Pkm (1)'!F38</f>
        <v>0</v>
      </c>
      <c r="D30" s="8"/>
      <c r="E30" s="82">
        <f>+E29+E28</f>
        <v>0</v>
      </c>
      <c r="F30" s="82">
        <f>+E30/$F$5</f>
        <v>0</v>
      </c>
      <c r="G30" s="94" t="e">
        <f>+F30/$F$34</f>
        <v>#DIV/0!</v>
      </c>
      <c r="H30" s="82">
        <f>+'Tkm-Pkm (1)'!D38</f>
        <v>0</v>
      </c>
      <c r="I30" s="82"/>
      <c r="J30" s="82">
        <f>+J29+J28</f>
        <v>0</v>
      </c>
      <c r="K30" s="82">
        <f>+J30/$F$5</f>
        <v>0</v>
      </c>
      <c r="L30" s="94" t="e">
        <f>+K30/$K$34</f>
        <v>#DIV/0!</v>
      </c>
    </row>
    <row r="31" spans="1:12" ht="12.75">
      <c r="A31" s="18" t="s">
        <v>9</v>
      </c>
      <c r="B31" s="18"/>
      <c r="C31" s="111"/>
      <c r="D31" s="8"/>
      <c r="E31" s="82"/>
      <c r="F31" s="82"/>
      <c r="G31" s="82"/>
      <c r="H31" s="82"/>
      <c r="I31" s="82"/>
      <c r="J31" s="82"/>
      <c r="K31" s="82"/>
      <c r="L31" s="109"/>
    </row>
    <row r="32" spans="1:12" ht="12.75">
      <c r="A32" s="7" t="s">
        <v>10</v>
      </c>
      <c r="B32" s="7"/>
      <c r="C32" s="82">
        <f>+'Tkm-Pkm (1)'!F40</f>
        <v>0</v>
      </c>
      <c r="D32" s="127"/>
      <c r="E32" s="82">
        <f>+D32*C32</f>
        <v>0</v>
      </c>
      <c r="F32" s="82">
        <f>+E32/$F$5</f>
        <v>0</v>
      </c>
      <c r="G32" s="112" t="e">
        <f>+F32/$F$34</f>
        <v>#DIV/0!</v>
      </c>
      <c r="H32" s="82">
        <f>+'Tkm-Pkm (1)'!D40</f>
        <v>0</v>
      </c>
      <c r="I32" s="127"/>
      <c r="J32" s="82">
        <f>+I32*H32</f>
        <v>0</v>
      </c>
      <c r="K32" s="82">
        <f>+J32/$F$5</f>
        <v>0</v>
      </c>
      <c r="L32" s="94" t="e">
        <f>+K32/$K$34</f>
        <v>#DIV/0!</v>
      </c>
    </row>
    <row r="33" spans="1:12" ht="12.75">
      <c r="A33" s="7"/>
      <c r="B33" s="7"/>
      <c r="C33" s="109"/>
      <c r="D33" s="6"/>
      <c r="E33" s="82"/>
      <c r="F33" s="82"/>
      <c r="G33" s="82"/>
      <c r="H33" s="82"/>
      <c r="I33" s="82"/>
      <c r="J33" s="82"/>
      <c r="K33" s="82"/>
      <c r="L33" s="109"/>
    </row>
    <row r="34" spans="1:12" ht="12.75">
      <c r="A34" s="42" t="s">
        <v>23</v>
      </c>
      <c r="B34" s="42"/>
      <c r="C34" s="82">
        <f>+C32+C29+C28</f>
        <v>0</v>
      </c>
      <c r="D34" s="107" t="e">
        <f>+E34/C34</f>
        <v>#DIV/0!</v>
      </c>
      <c r="E34" s="82">
        <f>+E32+E29+E28</f>
        <v>0</v>
      </c>
      <c r="F34" s="82">
        <f>+E34/$F$5</f>
        <v>0</v>
      </c>
      <c r="G34" s="94" t="e">
        <f>+G32+G29+G28</f>
        <v>#DIV/0!</v>
      </c>
      <c r="H34" s="82">
        <f>+'Tkm-Pkm (1)'!D43</f>
        <v>0</v>
      </c>
      <c r="I34" s="107" t="e">
        <f>+J34/H34</f>
        <v>#DIV/0!</v>
      </c>
      <c r="J34" s="82">
        <f>+J32+J29+J28</f>
        <v>0</v>
      </c>
      <c r="K34" s="82">
        <f>+J34/$F$5</f>
        <v>0</v>
      </c>
      <c r="L34" s="94" t="e">
        <f>+L32+L29+L28</f>
        <v>#DIV/0!</v>
      </c>
    </row>
    <row r="35" spans="1:2" ht="12.75">
      <c r="A35" s="7"/>
      <c r="B35" s="7"/>
    </row>
    <row r="36" spans="1:5" ht="12.75">
      <c r="A36" s="18" t="s">
        <v>96</v>
      </c>
      <c r="B36" s="18"/>
      <c r="C36" s="12" t="s">
        <v>88</v>
      </c>
      <c r="D36" s="12" t="s">
        <v>85</v>
      </c>
      <c r="E36" s="12" t="s">
        <v>79</v>
      </c>
    </row>
    <row r="37" spans="1:5" ht="12.75">
      <c r="A37" s="7" t="s">
        <v>37</v>
      </c>
      <c r="B37" s="7"/>
      <c r="C37" s="82">
        <f>+E21+E32</f>
        <v>0</v>
      </c>
      <c r="D37" s="82">
        <f>+C37/$F$5</f>
        <v>0</v>
      </c>
      <c r="E37" s="94" t="e">
        <f>+D37/D39</f>
        <v>#DIV/0!</v>
      </c>
    </row>
    <row r="38" spans="1:5" ht="12.75">
      <c r="A38" s="7" t="s">
        <v>66</v>
      </c>
      <c r="B38" s="7"/>
      <c r="C38" s="82">
        <f>+E19+E30</f>
        <v>0</v>
      </c>
      <c r="D38" s="82">
        <f>+C38/$F$5</f>
        <v>0</v>
      </c>
      <c r="E38" s="94" t="e">
        <f>+D38/D39</f>
        <v>#DIV/0!</v>
      </c>
    </row>
    <row r="39" spans="1:5" ht="12.75">
      <c r="A39" s="7" t="s">
        <v>78</v>
      </c>
      <c r="B39" s="7"/>
      <c r="C39" s="82">
        <f>+C38+C37</f>
        <v>0</v>
      </c>
      <c r="D39" s="82">
        <f>+C39/$F$5</f>
        <v>0</v>
      </c>
      <c r="E39" s="94" t="e">
        <f>+E38+E37</f>
        <v>#DIV/0!</v>
      </c>
    </row>
    <row r="40" spans="3:5" ht="12.75">
      <c r="C40" s="110"/>
      <c r="D40" s="110"/>
      <c r="E40" s="94"/>
    </row>
    <row r="41" spans="1:5" ht="12.75">
      <c r="A41" s="7" t="s">
        <v>1</v>
      </c>
      <c r="B41" s="7"/>
      <c r="C41" s="82">
        <f>+E23</f>
        <v>0</v>
      </c>
      <c r="D41" s="82">
        <f>+C41/$F$5</f>
        <v>0</v>
      </c>
      <c r="E41" s="94" t="e">
        <f>+D41/D43</f>
        <v>#DIV/0!</v>
      </c>
    </row>
    <row r="42" spans="1:5" ht="12.75">
      <c r="A42" s="7" t="s">
        <v>7</v>
      </c>
      <c r="B42" s="7"/>
      <c r="C42" s="82">
        <f>+E34</f>
        <v>0</v>
      </c>
      <c r="D42" s="82">
        <f>+C42/$F$5</f>
        <v>0</v>
      </c>
      <c r="E42" s="94" t="e">
        <f>+D42/D43</f>
        <v>#DIV/0!</v>
      </c>
    </row>
    <row r="43" spans="1:5" ht="12.75">
      <c r="A43" s="17" t="s">
        <v>32</v>
      </c>
      <c r="B43" s="17"/>
      <c r="C43" s="82">
        <f>+C42+C41</f>
        <v>0</v>
      </c>
      <c r="D43" s="82">
        <f>+C43/$F$5</f>
        <v>0</v>
      </c>
      <c r="E43" s="94" t="e">
        <f>+E42+E41</f>
        <v>#DIV/0!</v>
      </c>
    </row>
  </sheetData>
  <sheetProtection password="CA4B" sheet="1" objects="1" scenarios="1"/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3"/>
  <sheetViews>
    <sheetView workbookViewId="0" topLeftCell="A2">
      <selection activeCell="B17" activeCellId="2" sqref="B8:B9 B11:B12 B17:B18"/>
    </sheetView>
  </sheetViews>
  <sheetFormatPr defaultColWidth="9.140625" defaultRowHeight="12.75"/>
  <cols>
    <col min="1" max="1" width="22.140625" style="0" customWidth="1"/>
    <col min="2" max="2" width="4.140625" style="0" customWidth="1"/>
    <col min="3" max="3" width="13.8515625" style="0" bestFit="1" customWidth="1"/>
    <col min="4" max="4" width="9.00390625" style="0" customWidth="1"/>
    <col min="5" max="5" width="12.28125" style="0" bestFit="1" customWidth="1"/>
    <col min="8" max="8" width="10.00390625" style="0" customWidth="1"/>
    <col min="9" max="9" width="9.00390625" style="0" customWidth="1"/>
    <col min="10" max="10" width="12.28125" style="0" bestFit="1" customWidth="1"/>
  </cols>
  <sheetData>
    <row r="3" spans="1:2" ht="20.25">
      <c r="A3" s="2" t="s">
        <v>93</v>
      </c>
      <c r="B3" s="2"/>
    </row>
    <row r="5" spans="1:12" ht="12.75">
      <c r="A5" s="16"/>
      <c r="B5" s="16"/>
      <c r="C5" s="12"/>
      <c r="D5" s="33" t="s">
        <v>89</v>
      </c>
      <c r="E5" s="12"/>
      <c r="F5" s="35">
        <v>1000000</v>
      </c>
      <c r="G5" s="12"/>
      <c r="H5" s="12"/>
      <c r="I5" s="33" t="s">
        <v>89</v>
      </c>
      <c r="J5" s="12"/>
      <c r="K5" s="68"/>
      <c r="L5" s="68"/>
    </row>
    <row r="6" spans="1:12" ht="12.75">
      <c r="A6" s="18" t="s">
        <v>16</v>
      </c>
      <c r="B6" s="18"/>
      <c r="C6" s="33" t="s">
        <v>1</v>
      </c>
      <c r="D6" s="33" t="s">
        <v>94</v>
      </c>
      <c r="E6" s="12" t="s">
        <v>97</v>
      </c>
      <c r="F6" s="12" t="s">
        <v>85</v>
      </c>
      <c r="G6" s="12" t="s">
        <v>79</v>
      </c>
      <c r="H6" s="33" t="s">
        <v>86</v>
      </c>
      <c r="I6" s="33" t="s">
        <v>94</v>
      </c>
      <c r="J6" s="12" t="s">
        <v>97</v>
      </c>
      <c r="K6" s="12" t="s">
        <v>85</v>
      </c>
      <c r="L6" s="12" t="s">
        <v>79</v>
      </c>
    </row>
    <row r="7" spans="1:12" ht="12.75">
      <c r="A7" s="7" t="s">
        <v>2</v>
      </c>
      <c r="B7" s="12" t="s">
        <v>79</v>
      </c>
      <c r="C7" s="82">
        <f>+'Tkm-Pkm (1)'!F7</f>
        <v>0</v>
      </c>
      <c r="D7" s="107" t="e">
        <f>+E7/C7</f>
        <v>#DIV/0!</v>
      </c>
      <c r="E7" s="82">
        <f>+E8+E9</f>
        <v>0</v>
      </c>
      <c r="F7" s="107">
        <f aca="true" t="shared" si="0" ref="F7:F13">+E7/$F$5</f>
        <v>0</v>
      </c>
      <c r="G7" s="115" t="e">
        <f>+F7/$F$23</f>
        <v>#DIV/0!</v>
      </c>
      <c r="H7" s="82">
        <f>+'Tkm-Pkm (1)'!D7</f>
        <v>0</v>
      </c>
      <c r="I7" s="107" t="e">
        <f>+J7/H7</f>
        <v>#DIV/0!</v>
      </c>
      <c r="J7" s="82">
        <f>+J8+J9</f>
        <v>0</v>
      </c>
      <c r="K7" s="82">
        <f aca="true" t="shared" si="1" ref="K7:K13">+J7/$F$5</f>
        <v>0</v>
      </c>
      <c r="L7" s="94" t="e">
        <f>+K7/$K$23</f>
        <v>#DIV/0!</v>
      </c>
    </row>
    <row r="8" spans="1:11" ht="12.75">
      <c r="A8" s="44" t="s">
        <v>83</v>
      </c>
      <c r="B8" s="135"/>
      <c r="C8" s="82">
        <f>+C7*B8</f>
        <v>0</v>
      </c>
      <c r="D8" s="127"/>
      <c r="E8" s="82">
        <f>+D8*C8</f>
        <v>0</v>
      </c>
      <c r="F8" s="82">
        <f t="shared" si="0"/>
        <v>0</v>
      </c>
      <c r="G8" s="31"/>
      <c r="H8" s="82">
        <f>+H7*B8</f>
        <v>0</v>
      </c>
      <c r="I8" s="127"/>
      <c r="J8" s="82">
        <f>+I8*H8</f>
        <v>0</v>
      </c>
      <c r="K8" s="82">
        <f t="shared" si="1"/>
        <v>0</v>
      </c>
    </row>
    <row r="9" spans="1:11" ht="12.75">
      <c r="A9" s="44" t="s">
        <v>82</v>
      </c>
      <c r="B9" s="135"/>
      <c r="C9" s="82">
        <f>+C7*B9</f>
        <v>0</v>
      </c>
      <c r="D9" s="127"/>
      <c r="E9" s="82">
        <f>+D9*C9</f>
        <v>0</v>
      </c>
      <c r="F9" s="82">
        <f t="shared" si="0"/>
        <v>0</v>
      </c>
      <c r="G9" s="31"/>
      <c r="H9" s="82">
        <f>+H7*B9</f>
        <v>0</v>
      </c>
      <c r="I9" s="127"/>
      <c r="J9" s="82">
        <f>+I9*H9</f>
        <v>0</v>
      </c>
      <c r="K9" s="82">
        <f t="shared" si="1"/>
        <v>0</v>
      </c>
    </row>
    <row r="10" spans="1:12" ht="12.75">
      <c r="A10" s="7" t="s">
        <v>36</v>
      </c>
      <c r="B10" s="45" t="s">
        <v>79</v>
      </c>
      <c r="C10" s="82">
        <f>+'Tkm-Pkm (1)'!F8</f>
        <v>0</v>
      </c>
      <c r="D10" s="107" t="e">
        <f>+E10/C10</f>
        <v>#DIV/0!</v>
      </c>
      <c r="E10" s="82">
        <f>+E11+E12</f>
        <v>0</v>
      </c>
      <c r="F10" s="114">
        <f t="shared" si="0"/>
        <v>0</v>
      </c>
      <c r="G10" s="94" t="e">
        <f>+F10/$F$23</f>
        <v>#DIV/0!</v>
      </c>
      <c r="H10" s="82">
        <f>+'Tkm-Pkm (1)'!D8</f>
        <v>0</v>
      </c>
      <c r="I10" s="107" t="e">
        <f>+J10/H10</f>
        <v>#DIV/0!</v>
      </c>
      <c r="J10" s="82">
        <f>+J11+J12</f>
        <v>0</v>
      </c>
      <c r="K10" s="114">
        <f t="shared" si="1"/>
        <v>0</v>
      </c>
      <c r="L10" s="94" t="e">
        <f>+K10/$K$23</f>
        <v>#DIV/0!</v>
      </c>
    </row>
    <row r="11" spans="1:11" ht="12.75">
      <c r="A11" s="44" t="s">
        <v>83</v>
      </c>
      <c r="B11" s="135"/>
      <c r="C11" s="82">
        <f>+C10*B11</f>
        <v>0</v>
      </c>
      <c r="D11" s="127"/>
      <c r="E11" s="82">
        <f>+D11*C11</f>
        <v>0</v>
      </c>
      <c r="F11" s="114">
        <f t="shared" si="0"/>
        <v>0</v>
      </c>
      <c r="G11" s="31"/>
      <c r="H11" s="82">
        <f>+H10*B11</f>
        <v>0</v>
      </c>
      <c r="I11" s="127"/>
      <c r="J11" s="82">
        <f>+I11*H11</f>
        <v>0</v>
      </c>
      <c r="K11" s="114">
        <f t="shared" si="1"/>
        <v>0</v>
      </c>
    </row>
    <row r="12" spans="1:12" ht="12.75">
      <c r="A12" s="44" t="s">
        <v>82</v>
      </c>
      <c r="B12" s="135"/>
      <c r="C12" s="82">
        <f>+C10*B12</f>
        <v>0</v>
      </c>
      <c r="D12" s="127"/>
      <c r="E12" s="82">
        <f>+D12*C12</f>
        <v>0</v>
      </c>
      <c r="F12" s="114">
        <f t="shared" si="0"/>
        <v>0</v>
      </c>
      <c r="G12" s="31"/>
      <c r="H12" s="82">
        <f>+H10*B12</f>
        <v>0</v>
      </c>
      <c r="I12" s="127"/>
      <c r="J12" s="82">
        <f>+I12*H12</f>
        <v>0</v>
      </c>
      <c r="K12" s="114">
        <f t="shared" si="1"/>
        <v>0</v>
      </c>
      <c r="L12" s="109"/>
    </row>
    <row r="13" spans="1:12" ht="12.75">
      <c r="A13" s="41" t="s">
        <v>40</v>
      </c>
      <c r="B13" s="46"/>
      <c r="C13" s="82">
        <f>+'Tkm-Pkm (1)'!F9</f>
        <v>0</v>
      </c>
      <c r="D13" s="6" t="e">
        <f>+E13/C13</f>
        <v>#DIV/0!</v>
      </c>
      <c r="E13" s="83">
        <f>+E10+E7</f>
        <v>0</v>
      </c>
      <c r="F13" s="107">
        <f t="shared" si="0"/>
        <v>0</v>
      </c>
      <c r="G13" s="115" t="e">
        <f>+F13/$F$23</f>
        <v>#DIV/0!</v>
      </c>
      <c r="H13" s="82">
        <f>+'Tkm-Pkm (1)'!D9</f>
        <v>0</v>
      </c>
      <c r="I13" s="6" t="e">
        <f>+J13/H13</f>
        <v>#DIV/0!</v>
      </c>
      <c r="J13" s="82">
        <f>+J10+J7</f>
        <v>0</v>
      </c>
      <c r="K13" s="82">
        <f t="shared" si="1"/>
        <v>0</v>
      </c>
      <c r="L13" s="94" t="e">
        <f>+K13/$K$23</f>
        <v>#DIV/0!</v>
      </c>
    </row>
    <row r="14" spans="1:11" ht="12.75">
      <c r="A14" s="7"/>
      <c r="B14" s="45"/>
      <c r="C14" s="8"/>
      <c r="D14" s="8"/>
      <c r="E14" s="8"/>
      <c r="F14" s="8"/>
      <c r="G14" s="8"/>
      <c r="H14" s="8"/>
      <c r="I14" s="8"/>
      <c r="J14" s="8"/>
      <c r="K14" s="8"/>
    </row>
    <row r="15" spans="1:12" ht="12.75">
      <c r="A15" s="18" t="s">
        <v>17</v>
      </c>
      <c r="B15" s="47"/>
      <c r="C15" s="7"/>
      <c r="D15" s="8"/>
      <c r="E15" s="8"/>
      <c r="F15" s="8"/>
      <c r="G15" s="8"/>
      <c r="H15" s="8"/>
      <c r="I15" s="8"/>
      <c r="J15" s="8"/>
      <c r="K15" s="8"/>
      <c r="L15" s="109"/>
    </row>
    <row r="16" spans="1:12" ht="12.75">
      <c r="A16" s="7" t="s">
        <v>3</v>
      </c>
      <c r="B16" s="45" t="s">
        <v>79</v>
      </c>
      <c r="C16" s="82">
        <f>+'Tkm-Pkm (1)'!F12</f>
        <v>0</v>
      </c>
      <c r="D16" s="107" t="e">
        <f>+E16/C16</f>
        <v>#DIV/0!</v>
      </c>
      <c r="E16" s="83">
        <f>+E17+E18</f>
        <v>0</v>
      </c>
      <c r="F16" s="107">
        <f>+E16/$F$5</f>
        <v>0</v>
      </c>
      <c r="G16" s="115" t="e">
        <f>+F16/$F$23</f>
        <v>#DIV/0!</v>
      </c>
      <c r="H16" s="82">
        <f>+'Tkm-Pkm (1)'!D12</f>
        <v>0</v>
      </c>
      <c r="I16" s="107" t="e">
        <f>+J16/H16</f>
        <v>#DIV/0!</v>
      </c>
      <c r="J16" s="82">
        <f>+J17+J18</f>
        <v>0</v>
      </c>
      <c r="K16" s="114">
        <f>+J16/$F$5</f>
        <v>0</v>
      </c>
      <c r="L16" s="94" t="e">
        <f>+K16/$K$23</f>
        <v>#DIV/0!</v>
      </c>
    </row>
    <row r="17" spans="1:11" ht="12.75">
      <c r="A17" s="44" t="s">
        <v>83</v>
      </c>
      <c r="B17" s="135"/>
      <c r="C17" s="82">
        <f>+C16*B17</f>
        <v>0</v>
      </c>
      <c r="D17" s="127"/>
      <c r="E17" s="82">
        <f>+D17*C17</f>
        <v>0</v>
      </c>
      <c r="F17" s="82">
        <f>+E17/$F$5</f>
        <v>0</v>
      </c>
      <c r="G17" s="31"/>
      <c r="H17" s="82">
        <f>+H16*B17</f>
        <v>0</v>
      </c>
      <c r="I17" s="127"/>
      <c r="J17" s="82">
        <f>+I17*H17</f>
        <v>0</v>
      </c>
      <c r="K17" s="114">
        <f>+J17/$F$5</f>
        <v>0</v>
      </c>
    </row>
    <row r="18" spans="1:11" ht="12.75">
      <c r="A18" s="44" t="s">
        <v>82</v>
      </c>
      <c r="B18" s="135"/>
      <c r="C18" s="82">
        <f>+C16*B18</f>
        <v>0</v>
      </c>
      <c r="D18" s="127"/>
      <c r="E18" s="82">
        <f>+D18*C18</f>
        <v>0</v>
      </c>
      <c r="F18" s="82">
        <f>+E18/$F$5</f>
        <v>0</v>
      </c>
      <c r="G18" s="31"/>
      <c r="H18" s="82">
        <f>+H16*B18</f>
        <v>0</v>
      </c>
      <c r="I18" s="127"/>
      <c r="J18" s="82">
        <f>+I18*H18</f>
        <v>0</v>
      </c>
      <c r="K18" s="114">
        <f>+J18/$F$5</f>
        <v>0</v>
      </c>
    </row>
    <row r="19" spans="1:12" ht="12.75">
      <c r="A19" s="24" t="s">
        <v>18</v>
      </c>
      <c r="B19" s="24"/>
      <c r="C19" s="82">
        <f>+'Tkm-Pkm (1)'!F14</f>
        <v>0</v>
      </c>
      <c r="D19" s="107" t="e">
        <f>+E19/C19</f>
        <v>#DIV/0!</v>
      </c>
      <c r="E19" s="82">
        <f>+E16+E13</f>
        <v>0</v>
      </c>
      <c r="F19" s="82">
        <f>+E19/$F$5</f>
        <v>0</v>
      </c>
      <c r="G19" s="94" t="e">
        <f>+F19/$F$23</f>
        <v>#DIV/0!</v>
      </c>
      <c r="H19" s="82">
        <f>+'Tkm-Pkm (1)'!D14</f>
        <v>0</v>
      </c>
      <c r="I19" s="107" t="e">
        <f>+J19/H19</f>
        <v>#DIV/0!</v>
      </c>
      <c r="J19" s="82">
        <f>+J16+J13</f>
        <v>0</v>
      </c>
      <c r="K19" s="82">
        <f>+J19/$F$5</f>
        <v>0</v>
      </c>
      <c r="L19" s="94" t="e">
        <f>+K19/$K$23</f>
        <v>#DIV/0!</v>
      </c>
    </row>
    <row r="20" spans="1:11" ht="12.75">
      <c r="A20" s="18" t="s">
        <v>9</v>
      </c>
      <c r="B20" s="18"/>
      <c r="C20" s="7"/>
      <c r="D20" s="8"/>
      <c r="E20" s="8"/>
      <c r="F20" s="8"/>
      <c r="G20" s="8"/>
      <c r="H20" s="8"/>
      <c r="I20" s="8"/>
      <c r="J20" s="8"/>
      <c r="K20" s="8"/>
    </row>
    <row r="21" spans="1:12" ht="12.75">
      <c r="A21" s="7" t="s">
        <v>10</v>
      </c>
      <c r="B21" s="7"/>
      <c r="C21" s="82">
        <f>+'Tkm-Pkm (1)'!F16</f>
        <v>0</v>
      </c>
      <c r="D21" s="127"/>
      <c r="E21" s="83">
        <f>+D21*C21</f>
        <v>0</v>
      </c>
      <c r="F21" s="107">
        <f>+E21/$F$5</f>
        <v>0</v>
      </c>
      <c r="G21" s="116" t="e">
        <f>+F21/$F$23</f>
        <v>#DIV/0!</v>
      </c>
      <c r="H21" s="82">
        <f>+'Tkm-Pkm (1)'!D16</f>
        <v>0</v>
      </c>
      <c r="I21" s="127"/>
      <c r="J21" s="82">
        <f>+I21*H21</f>
        <v>0</v>
      </c>
      <c r="K21" s="114">
        <f>+J21/$F$5</f>
        <v>0</v>
      </c>
      <c r="L21" s="94" t="e">
        <f>+K21/$K$23</f>
        <v>#DIV/0!</v>
      </c>
    </row>
    <row r="22" spans="1:11" ht="12.7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</row>
    <row r="23" spans="1:12" ht="12.75" customHeight="1">
      <c r="A23" s="42" t="s">
        <v>19</v>
      </c>
      <c r="B23" s="42"/>
      <c r="C23" s="82">
        <f>+'Tkm-Pkm (1)'!F19</f>
        <v>0</v>
      </c>
      <c r="D23" s="107" t="e">
        <f>+E23/C23</f>
        <v>#DIV/0!</v>
      </c>
      <c r="E23" s="82">
        <f>+E21+E19</f>
        <v>0</v>
      </c>
      <c r="F23" s="107">
        <f>+E23/$F$5</f>
        <v>0</v>
      </c>
      <c r="G23" s="94" t="e">
        <f>+G21+G19</f>
        <v>#DIV/0!</v>
      </c>
      <c r="H23" s="82">
        <f>+'Tkm-Pkm (1)'!D19</f>
        <v>0</v>
      </c>
      <c r="I23" s="107" t="e">
        <f>+J23/H23</f>
        <v>#DIV/0!</v>
      </c>
      <c r="J23" s="82">
        <f>+J21+J19</f>
        <v>0</v>
      </c>
      <c r="K23" s="82">
        <f>+J23/$F$5</f>
        <v>0</v>
      </c>
      <c r="L23" s="94" t="e">
        <f>+L21+L19</f>
        <v>#DIV/0!</v>
      </c>
    </row>
    <row r="24" spans="3:11" ht="12.75">
      <c r="C24" s="7"/>
      <c r="D24" s="8"/>
      <c r="E24" s="8"/>
      <c r="F24" s="8"/>
      <c r="G24" s="8"/>
      <c r="H24" s="8"/>
      <c r="I24" s="8"/>
      <c r="J24" s="82"/>
      <c r="K24" s="82"/>
    </row>
    <row r="25" spans="1:11" ht="20.25">
      <c r="A25" s="2" t="s">
        <v>7</v>
      </c>
      <c r="B25" s="2"/>
      <c r="C25" s="7"/>
      <c r="D25" s="8"/>
      <c r="E25" s="8"/>
      <c r="F25" s="8"/>
      <c r="G25" s="8"/>
      <c r="H25" s="8"/>
      <c r="I25" s="8"/>
      <c r="J25" s="8"/>
      <c r="K25" s="8"/>
    </row>
    <row r="26" spans="1:10" ht="12.75" customHeight="1">
      <c r="A26" s="2"/>
      <c r="B26" s="2"/>
      <c r="C26" s="7"/>
      <c r="D26" s="18" t="s">
        <v>89</v>
      </c>
      <c r="E26" s="7"/>
      <c r="F26" s="8">
        <v>1000000</v>
      </c>
      <c r="G26" s="7"/>
      <c r="H26" s="7"/>
      <c r="I26" s="18" t="s">
        <v>89</v>
      </c>
      <c r="J26" s="7"/>
    </row>
    <row r="27" spans="1:12" ht="12.75">
      <c r="A27" s="18" t="s">
        <v>8</v>
      </c>
      <c r="B27" s="18"/>
      <c r="C27" s="18" t="s">
        <v>7</v>
      </c>
      <c r="D27" s="33" t="s">
        <v>94</v>
      </c>
      <c r="E27" s="7" t="s">
        <v>97</v>
      </c>
      <c r="F27" s="7" t="s">
        <v>85</v>
      </c>
      <c r="G27" s="12" t="s">
        <v>79</v>
      </c>
      <c r="H27" s="18" t="s">
        <v>86</v>
      </c>
      <c r="I27" s="33" t="s">
        <v>94</v>
      </c>
      <c r="J27" s="7" t="s">
        <v>97</v>
      </c>
      <c r="K27" s="7" t="s">
        <v>85</v>
      </c>
      <c r="L27" s="12" t="s">
        <v>79</v>
      </c>
    </row>
    <row r="28" spans="1:12" ht="12.75">
      <c r="A28" s="43" t="s">
        <v>24</v>
      </c>
      <c r="B28" s="43"/>
      <c r="C28" s="82">
        <f>+'Tkm-Pkm (1)'!F34</f>
        <v>0</v>
      </c>
      <c r="D28" s="127"/>
      <c r="E28" s="82">
        <f>+D28*C28</f>
        <v>0</v>
      </c>
      <c r="F28" s="82">
        <f>+E28/$F$5</f>
        <v>0</v>
      </c>
      <c r="G28" s="94" t="e">
        <f>+F28/$F$34</f>
        <v>#DIV/0!</v>
      </c>
      <c r="H28" s="82">
        <f>+'Tkm-Pkm (1)'!D34</f>
        <v>0</v>
      </c>
      <c r="I28" s="127"/>
      <c r="J28" s="82">
        <f>+I28*H28</f>
        <v>0</v>
      </c>
      <c r="K28" s="82">
        <f>+J28/$F$5</f>
        <v>0</v>
      </c>
      <c r="L28" s="94" t="e">
        <f>+K28/$K$34</f>
        <v>#DIV/0!</v>
      </c>
    </row>
    <row r="29" spans="1:12" ht="12.75">
      <c r="A29" s="43" t="s">
        <v>25</v>
      </c>
      <c r="B29" s="43"/>
      <c r="C29" s="82">
        <f>+'Tkm-Pkm (1)'!F37</f>
        <v>0</v>
      </c>
      <c r="D29" s="127"/>
      <c r="E29" s="82">
        <f>+D29*C29</f>
        <v>0</v>
      </c>
      <c r="F29" s="82">
        <f>+E29/$F$5</f>
        <v>0</v>
      </c>
      <c r="G29" s="94" t="e">
        <f>+F29/$F$34</f>
        <v>#DIV/0!</v>
      </c>
      <c r="H29" s="82">
        <f>+'Tkm-Pkm (1)'!D37</f>
        <v>0</v>
      </c>
      <c r="I29" s="127"/>
      <c r="J29" s="82">
        <f>+I29*H29</f>
        <v>0</v>
      </c>
      <c r="K29" s="82">
        <f>+J29/$F$5</f>
        <v>0</v>
      </c>
      <c r="L29" s="94" t="e">
        <f>+K29/$K$34</f>
        <v>#DIV/0!</v>
      </c>
    </row>
    <row r="30" spans="1:12" ht="12.75">
      <c r="A30" s="24" t="s">
        <v>18</v>
      </c>
      <c r="B30" s="24"/>
      <c r="C30" s="82">
        <f>+'Tkm-Pkm (1)'!F38</f>
        <v>0</v>
      </c>
      <c r="D30" s="8"/>
      <c r="E30" s="82">
        <f>+E29+E28</f>
        <v>0</v>
      </c>
      <c r="F30" s="82">
        <f>+E30/$F$5</f>
        <v>0</v>
      </c>
      <c r="G30" s="115" t="e">
        <f>+F30/$F$34</f>
        <v>#DIV/0!</v>
      </c>
      <c r="H30" s="82">
        <f>+'Tkm-Pkm (1)'!D38</f>
        <v>0</v>
      </c>
      <c r="I30" s="8"/>
      <c r="J30" s="82">
        <f>+J29+J28</f>
        <v>0</v>
      </c>
      <c r="K30" s="82">
        <f>+J30/$F$5</f>
        <v>0</v>
      </c>
      <c r="L30" s="94" t="e">
        <f>+K30/$K$34</f>
        <v>#DIV/0!</v>
      </c>
    </row>
    <row r="31" spans="1:11" ht="12.75">
      <c r="A31" s="18" t="s">
        <v>9</v>
      </c>
      <c r="B31" s="18"/>
      <c r="C31" s="117"/>
      <c r="D31" s="8"/>
      <c r="E31" s="121"/>
      <c r="F31" s="8"/>
      <c r="G31" s="8"/>
      <c r="H31" s="8"/>
      <c r="I31" s="8"/>
      <c r="J31" s="8"/>
      <c r="K31" s="82"/>
    </row>
    <row r="32" spans="1:12" ht="12.75">
      <c r="A32" s="7" t="s">
        <v>10</v>
      </c>
      <c r="B32" s="7"/>
      <c r="C32" s="82">
        <f>+'Tkm-Pkm (1)'!F40</f>
        <v>0</v>
      </c>
      <c r="D32" s="127"/>
      <c r="E32" s="82">
        <f>+D32*C32</f>
        <v>0</v>
      </c>
      <c r="F32" s="82">
        <f>+E32/$F$5</f>
        <v>0</v>
      </c>
      <c r="G32" s="115" t="e">
        <f>+F32/$F$34</f>
        <v>#DIV/0!</v>
      </c>
      <c r="H32" s="82">
        <f>+'Tkm-Pkm (1)'!D40</f>
        <v>0</v>
      </c>
      <c r="I32" s="127"/>
      <c r="J32" s="82">
        <f>+I32*H32</f>
        <v>0</v>
      </c>
      <c r="K32" s="82">
        <f>+J32/$F$5</f>
        <v>0</v>
      </c>
      <c r="L32" s="94" t="e">
        <f>+K32/$K$34</f>
        <v>#DIV/0!</v>
      </c>
    </row>
    <row r="33" spans="1:11" ht="12.75">
      <c r="A33" s="7"/>
      <c r="B33" s="7"/>
      <c r="C33" s="118"/>
      <c r="D33" s="6"/>
      <c r="E33" s="121"/>
      <c r="F33" s="8"/>
      <c r="G33" s="8"/>
      <c r="H33" s="8"/>
      <c r="I33" s="8"/>
      <c r="J33" s="8"/>
      <c r="K33" s="82"/>
    </row>
    <row r="34" spans="1:12" ht="12.75">
      <c r="A34" s="42" t="s">
        <v>23</v>
      </c>
      <c r="B34" s="42"/>
      <c r="C34" s="82">
        <f>+C32+C29+C28</f>
        <v>0</v>
      </c>
      <c r="D34" s="120" t="e">
        <f>+E34/C34</f>
        <v>#DIV/0!</v>
      </c>
      <c r="E34" s="82">
        <f>+E32+E29+E28</f>
        <v>0</v>
      </c>
      <c r="F34" s="82">
        <f>+E34/$F$5</f>
        <v>0</v>
      </c>
      <c r="G34" s="115" t="e">
        <f>+G32+G29+G28</f>
        <v>#DIV/0!</v>
      </c>
      <c r="H34" s="82">
        <f>+'Tkm-Pkm (1)'!D43</f>
        <v>0</v>
      </c>
      <c r="I34" s="120" t="e">
        <f>+J34/H34</f>
        <v>#DIV/0!</v>
      </c>
      <c r="J34" s="82">
        <f>+J32+J29+J28</f>
        <v>0</v>
      </c>
      <c r="K34" s="82">
        <f>+J34/$F$5</f>
        <v>0</v>
      </c>
      <c r="L34" s="94" t="e">
        <f>+L32+L29+L28</f>
        <v>#DIV/0!</v>
      </c>
    </row>
    <row r="35" spans="1:10" ht="12.75">
      <c r="A35" s="7"/>
      <c r="B35" s="7"/>
      <c r="J35" s="118"/>
    </row>
    <row r="36" spans="1:5" ht="12.75">
      <c r="A36" s="18" t="s">
        <v>95</v>
      </c>
      <c r="B36" s="18"/>
      <c r="C36" s="12" t="s">
        <v>88</v>
      </c>
      <c r="D36" s="12" t="s">
        <v>85</v>
      </c>
      <c r="E36" s="12" t="s">
        <v>79</v>
      </c>
    </row>
    <row r="37" spans="1:5" ht="12.75">
      <c r="A37" s="7" t="s">
        <v>37</v>
      </c>
      <c r="B37" s="7"/>
      <c r="C37" s="82">
        <f>+E21+E32</f>
        <v>0</v>
      </c>
      <c r="D37" s="107">
        <f>+C37/$F$5</f>
        <v>0</v>
      </c>
      <c r="E37" s="115" t="e">
        <f>+D37/D39</f>
        <v>#DIV/0!</v>
      </c>
    </row>
    <row r="38" spans="1:5" ht="12.75">
      <c r="A38" s="7" t="s">
        <v>66</v>
      </c>
      <c r="B38" s="7"/>
      <c r="C38" s="82">
        <f>+E19+E30</f>
        <v>0</v>
      </c>
      <c r="D38" s="107">
        <f>+C38/$F$5</f>
        <v>0</v>
      </c>
      <c r="E38" s="115" t="e">
        <f>+D38/D39</f>
        <v>#DIV/0!</v>
      </c>
    </row>
    <row r="39" spans="1:5" ht="12.75">
      <c r="A39" s="7" t="s">
        <v>78</v>
      </c>
      <c r="B39" s="7"/>
      <c r="C39" s="82">
        <f>+C38+C37</f>
        <v>0</v>
      </c>
      <c r="D39" s="82">
        <f>+C39/$F$5</f>
        <v>0</v>
      </c>
      <c r="E39" s="94" t="e">
        <f>+E38+E37</f>
        <v>#DIV/0!</v>
      </c>
    </row>
    <row r="40" spans="3:5" ht="12.75">
      <c r="C40" s="119"/>
      <c r="D40" s="110"/>
      <c r="E40" s="122"/>
    </row>
    <row r="41" spans="1:5" ht="12.75">
      <c r="A41" s="7" t="s">
        <v>1</v>
      </c>
      <c r="B41" s="7"/>
      <c r="C41" s="82">
        <f>+E23</f>
        <v>0</v>
      </c>
      <c r="D41" s="82">
        <f>+C41/$F$5</f>
        <v>0</v>
      </c>
      <c r="E41" s="94" t="e">
        <f>+D41/D43</f>
        <v>#DIV/0!</v>
      </c>
    </row>
    <row r="42" spans="1:5" ht="12.75">
      <c r="A42" s="7" t="s">
        <v>7</v>
      </c>
      <c r="B42" s="7"/>
      <c r="C42" s="82">
        <f>+E34</f>
        <v>0</v>
      </c>
      <c r="D42" s="82">
        <f>+C42/$F$5</f>
        <v>0</v>
      </c>
      <c r="E42" s="94" t="e">
        <f>+D42/D43</f>
        <v>#DIV/0!</v>
      </c>
    </row>
    <row r="43" spans="1:5" ht="12.75">
      <c r="A43" s="17" t="s">
        <v>32</v>
      </c>
      <c r="B43" s="17"/>
      <c r="C43" s="82">
        <f>+C42+C41</f>
        <v>0</v>
      </c>
      <c r="D43" s="82">
        <f>+C43/$F$5</f>
        <v>0</v>
      </c>
      <c r="E43" s="94" t="e">
        <f>+E42+E41</f>
        <v>#DIV/0!</v>
      </c>
    </row>
  </sheetData>
  <sheetProtection password="CA4B" sheet="1" objects="1" scenarios="1"/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tabSelected="1" workbookViewId="0" topLeftCell="A4">
      <selection activeCell="G11" sqref="G11"/>
    </sheetView>
  </sheetViews>
  <sheetFormatPr defaultColWidth="9.140625" defaultRowHeight="12.75"/>
  <cols>
    <col min="1" max="1" width="22.140625" style="0" customWidth="1"/>
    <col min="2" max="2" width="13.8515625" style="0" bestFit="1" customWidth="1"/>
    <col min="3" max="3" width="11.140625" style="0" customWidth="1"/>
    <col min="4" max="4" width="12.28125" style="0" bestFit="1" customWidth="1"/>
    <col min="7" max="7" width="10.00390625" style="0" customWidth="1"/>
    <col min="8" max="8" width="10.8515625" style="0" customWidth="1"/>
    <col min="9" max="9" width="7.7109375" style="0" customWidth="1"/>
    <col min="10" max="10" width="12.140625" style="0" bestFit="1" customWidth="1"/>
  </cols>
  <sheetData>
    <row r="3" ht="20.25">
      <c r="A3" s="2" t="s">
        <v>113</v>
      </c>
    </row>
    <row r="5" ht="12.75">
      <c r="A5" s="48" t="s">
        <v>112</v>
      </c>
    </row>
    <row r="6" ht="12.75">
      <c r="A6" s="48"/>
    </row>
    <row r="7" spans="1:6" ht="12.75">
      <c r="A7" s="18" t="s">
        <v>99</v>
      </c>
      <c r="B7" s="35" t="s">
        <v>105</v>
      </c>
      <c r="C7" s="35" t="s">
        <v>106</v>
      </c>
      <c r="D7" s="35" t="s">
        <v>107</v>
      </c>
      <c r="E7" s="35" t="s">
        <v>108</v>
      </c>
      <c r="F7" s="35" t="s">
        <v>109</v>
      </c>
    </row>
    <row r="8" spans="1:6" ht="12.75">
      <c r="A8" s="44" t="s">
        <v>100</v>
      </c>
      <c r="B8" s="136"/>
      <c r="C8" s="136"/>
      <c r="D8" s="136"/>
      <c r="E8" s="136"/>
      <c r="F8" s="136"/>
    </row>
    <row r="9" spans="1:6" ht="12.75">
      <c r="A9" s="44" t="s">
        <v>101</v>
      </c>
      <c r="B9" s="136"/>
      <c r="C9" s="136"/>
      <c r="D9" s="136"/>
      <c r="E9" s="136"/>
      <c r="F9" s="136"/>
    </row>
    <row r="10" spans="1:6" ht="12.75">
      <c r="A10" s="44" t="s">
        <v>102</v>
      </c>
      <c r="B10" s="136"/>
      <c r="C10" s="136"/>
      <c r="D10" s="136"/>
      <c r="E10" s="136"/>
      <c r="F10" s="136"/>
    </row>
    <row r="11" spans="1:6" ht="12.75">
      <c r="A11" s="18" t="s">
        <v>103</v>
      </c>
      <c r="B11" s="50"/>
      <c r="C11" s="50"/>
      <c r="D11" s="50"/>
      <c r="E11" s="50"/>
      <c r="F11" s="50"/>
    </row>
    <row r="12" spans="1:6" ht="12.75">
      <c r="A12" s="44" t="s">
        <v>104</v>
      </c>
      <c r="B12" s="136"/>
      <c r="C12" s="136"/>
      <c r="D12" s="136"/>
      <c r="E12" s="136"/>
      <c r="F12" s="136"/>
    </row>
    <row r="13" spans="1:6" ht="12.75">
      <c r="A13" s="44" t="s">
        <v>102</v>
      </c>
      <c r="B13" s="136"/>
      <c r="C13" s="136"/>
      <c r="D13" s="136"/>
      <c r="E13" s="136"/>
      <c r="F13" s="136"/>
    </row>
    <row r="14" ht="12.75">
      <c r="A14" s="49"/>
    </row>
    <row r="15" spans="1:3" ht="12.75">
      <c r="A15" s="18" t="s">
        <v>119</v>
      </c>
      <c r="C15" s="82">
        <f>+'Tkm-Pkm (2)'!C11</f>
        <v>0</v>
      </c>
    </row>
    <row r="17" ht="12.75">
      <c r="A17" s="18" t="s">
        <v>110</v>
      </c>
    </row>
    <row r="18" spans="1:11" ht="12.75">
      <c r="A18" s="18" t="s">
        <v>111</v>
      </c>
      <c r="B18" s="33" t="s">
        <v>1</v>
      </c>
      <c r="C18" s="35" t="s">
        <v>105</v>
      </c>
      <c r="D18" s="35" t="s">
        <v>106</v>
      </c>
      <c r="E18" s="35" t="s">
        <v>107</v>
      </c>
      <c r="F18" s="35" t="s">
        <v>108</v>
      </c>
      <c r="G18" s="35" t="s">
        <v>109</v>
      </c>
      <c r="H18" s="33" t="s">
        <v>78</v>
      </c>
      <c r="I18" s="12" t="s">
        <v>79</v>
      </c>
      <c r="J18" s="12" t="s">
        <v>116</v>
      </c>
      <c r="K18" s="12" t="s">
        <v>118</v>
      </c>
    </row>
    <row r="19" spans="1:11" ht="12.75">
      <c r="A19" s="44" t="s">
        <v>100</v>
      </c>
      <c r="B19" s="82">
        <f>+'Tkm-Pkm (1)'!F9</f>
        <v>0</v>
      </c>
      <c r="C19" s="82">
        <f>+$B$19*B8</f>
        <v>0</v>
      </c>
      <c r="D19" s="82">
        <f>+$B$19*C8</f>
        <v>0</v>
      </c>
      <c r="E19" s="82">
        <f>+$B$19*D8</f>
        <v>0</v>
      </c>
      <c r="F19" s="82">
        <f>+$B$19*E8</f>
        <v>0</v>
      </c>
      <c r="G19" s="82">
        <f>+$B$19*F8</f>
        <v>0</v>
      </c>
      <c r="H19" s="82">
        <f>SUM(C19:G19)</f>
        <v>0</v>
      </c>
      <c r="I19" s="96" t="e">
        <f>+H19/$H$23</f>
        <v>#DIV/0!</v>
      </c>
      <c r="J19" s="8"/>
      <c r="K19" s="123" t="e">
        <f>+H19/$C$15</f>
        <v>#DIV/0!</v>
      </c>
    </row>
    <row r="20" spans="1:11" ht="12.75">
      <c r="A20" s="44" t="s">
        <v>101</v>
      </c>
      <c r="B20" s="82">
        <f>+'Tkm-Pkm (1)'!F12</f>
        <v>0</v>
      </c>
      <c r="C20" s="82">
        <f>+$B$20*B9</f>
        <v>0</v>
      </c>
      <c r="D20" s="82">
        <f>+$B$20*C9</f>
        <v>0</v>
      </c>
      <c r="E20" s="82">
        <f>+$B$20*D9</f>
        <v>0</v>
      </c>
      <c r="F20" s="82">
        <f>+$B$20*E9</f>
        <v>0</v>
      </c>
      <c r="G20" s="82">
        <f>+$B$20*F9</f>
        <v>0</v>
      </c>
      <c r="H20" s="82">
        <f>SUM(C20:G20)</f>
        <v>0</v>
      </c>
      <c r="I20" s="96" t="e">
        <f>+H20/$H$23</f>
        <v>#DIV/0!</v>
      </c>
      <c r="J20" s="8"/>
      <c r="K20" s="123" t="e">
        <f>+H20/$C$15</f>
        <v>#DIV/0!</v>
      </c>
    </row>
    <row r="21" spans="1:11" ht="12.75">
      <c r="A21" s="24" t="s">
        <v>18</v>
      </c>
      <c r="B21" s="82">
        <f>+'Tkm-Pkm (1)'!F14</f>
        <v>0</v>
      </c>
      <c r="C21" s="82">
        <f aca="true" t="shared" si="0" ref="C21:H21">+C20+C19</f>
        <v>0</v>
      </c>
      <c r="D21" s="82">
        <f t="shared" si="0"/>
        <v>0</v>
      </c>
      <c r="E21" s="82">
        <f t="shared" si="0"/>
        <v>0</v>
      </c>
      <c r="F21" s="82">
        <f t="shared" si="0"/>
        <v>0</v>
      </c>
      <c r="G21" s="82">
        <f t="shared" si="0"/>
        <v>0</v>
      </c>
      <c r="H21" s="82">
        <f t="shared" si="0"/>
        <v>0</v>
      </c>
      <c r="I21" s="96" t="e">
        <f>+H21/$H$23</f>
        <v>#DIV/0!</v>
      </c>
      <c r="J21" s="95" t="e">
        <f>+H21/$H$37</f>
        <v>#DIV/0!</v>
      </c>
      <c r="K21" s="123" t="e">
        <f>+H21/$C$15</f>
        <v>#DIV/0!</v>
      </c>
    </row>
    <row r="22" spans="1:11" ht="12.75">
      <c r="A22" s="44" t="s">
        <v>102</v>
      </c>
      <c r="B22" s="82">
        <f>+'Tkm-Pkm (1)'!F16</f>
        <v>0</v>
      </c>
      <c r="C22" s="82">
        <f>+$B$22*B10</f>
        <v>0</v>
      </c>
      <c r="D22" s="82">
        <f>+$B$22*C10</f>
        <v>0</v>
      </c>
      <c r="E22" s="82">
        <f>+$B$22*D10</f>
        <v>0</v>
      </c>
      <c r="F22" s="82">
        <f>+$B$22*E10</f>
        <v>0</v>
      </c>
      <c r="G22" s="82">
        <f>+$B$22*F10</f>
        <v>0</v>
      </c>
      <c r="H22" s="82">
        <f>SUM(C22:G22)</f>
        <v>0</v>
      </c>
      <c r="I22" s="96" t="e">
        <f>+H22/$H$23</f>
        <v>#DIV/0!</v>
      </c>
      <c r="J22" s="95" t="e">
        <f>+H22/$H$37</f>
        <v>#DIV/0!</v>
      </c>
      <c r="K22" s="123" t="e">
        <f>+H22/$C$15</f>
        <v>#DIV/0!</v>
      </c>
    </row>
    <row r="23" spans="1:11" ht="12.75" customHeight="1">
      <c r="A23" s="42" t="s">
        <v>19</v>
      </c>
      <c r="B23" s="82">
        <f>+'Tkm-Pkm (1)'!F19</f>
        <v>0</v>
      </c>
      <c r="C23" s="82">
        <f aca="true" t="shared" si="1" ref="C23:I23">+C22+C21</f>
        <v>0</v>
      </c>
      <c r="D23" s="82">
        <f t="shared" si="1"/>
        <v>0</v>
      </c>
      <c r="E23" s="82">
        <f t="shared" si="1"/>
        <v>0</v>
      </c>
      <c r="F23" s="82">
        <f t="shared" si="1"/>
        <v>0</v>
      </c>
      <c r="G23" s="82">
        <f t="shared" si="1"/>
        <v>0</v>
      </c>
      <c r="H23" s="82">
        <f t="shared" si="1"/>
        <v>0</v>
      </c>
      <c r="I23" s="96" t="e">
        <f t="shared" si="1"/>
        <v>#DIV/0!</v>
      </c>
      <c r="J23" s="95" t="e">
        <f>+H23/$H$37</f>
        <v>#DIV/0!</v>
      </c>
      <c r="K23" s="123" t="e">
        <f>+H23/$C$15</f>
        <v>#DIV/0!</v>
      </c>
    </row>
    <row r="24" spans="1:11" ht="12.75" customHeight="1">
      <c r="A24" s="24" t="s">
        <v>118</v>
      </c>
      <c r="B24" s="8"/>
      <c r="C24" s="124" t="e">
        <f aca="true" t="shared" si="2" ref="C24:H24">+C23/$C$15</f>
        <v>#DIV/0!</v>
      </c>
      <c r="D24" s="124" t="e">
        <f t="shared" si="2"/>
        <v>#DIV/0!</v>
      </c>
      <c r="E24" s="124" t="e">
        <f t="shared" si="2"/>
        <v>#DIV/0!</v>
      </c>
      <c r="F24" s="124" t="e">
        <f t="shared" si="2"/>
        <v>#DIV/0!</v>
      </c>
      <c r="G24" s="124" t="e">
        <f t="shared" si="2"/>
        <v>#DIV/0!</v>
      </c>
      <c r="H24" s="124" t="e">
        <f t="shared" si="2"/>
        <v>#DIV/0!</v>
      </c>
      <c r="I24" s="45"/>
      <c r="J24" s="51"/>
      <c r="K24" s="53"/>
    </row>
    <row r="25" spans="1:11" ht="12.75" customHeight="1">
      <c r="A25" s="24" t="s">
        <v>134</v>
      </c>
      <c r="B25" s="8"/>
      <c r="C25" s="125" t="e">
        <f>+C23/$H$23</f>
        <v>#DIV/0!</v>
      </c>
      <c r="D25" s="125" t="e">
        <f>+D23/$H$23</f>
        <v>#DIV/0!</v>
      </c>
      <c r="E25" s="125" t="e">
        <f>+E23/$H$23</f>
        <v>#DIV/0!</v>
      </c>
      <c r="F25" s="125" t="e">
        <f>+F23/$H$23</f>
        <v>#DIV/0!</v>
      </c>
      <c r="G25" s="125" t="e">
        <f>+G23/$H$23</f>
        <v>#DIV/0!</v>
      </c>
      <c r="H25" s="125" t="e">
        <f>SUM(C25:G25)</f>
        <v>#DIV/0!</v>
      </c>
      <c r="I25" s="45"/>
      <c r="J25" s="51"/>
      <c r="K25" s="53"/>
    </row>
    <row r="26" spans="2:11" ht="12.75">
      <c r="B26" s="7"/>
      <c r="C26" s="8"/>
      <c r="D26" s="8"/>
      <c r="E26" s="8"/>
      <c r="F26" s="8"/>
      <c r="G26" s="8"/>
      <c r="H26" s="8"/>
      <c r="I26" s="35"/>
      <c r="J26" s="52"/>
      <c r="K26" s="54"/>
    </row>
    <row r="27" spans="1:11" ht="12.75">
      <c r="A27" s="18" t="s">
        <v>114</v>
      </c>
      <c r="B27" s="33" t="s">
        <v>7</v>
      </c>
      <c r="C27" s="35" t="s">
        <v>105</v>
      </c>
      <c r="D27" s="35" t="s">
        <v>106</v>
      </c>
      <c r="E27" s="35" t="s">
        <v>107</v>
      </c>
      <c r="F27" s="35" t="s">
        <v>108</v>
      </c>
      <c r="G27" s="35" t="s">
        <v>109</v>
      </c>
      <c r="H27" s="33" t="s">
        <v>78</v>
      </c>
      <c r="I27" s="12"/>
      <c r="J27" s="52"/>
      <c r="K27" s="55"/>
    </row>
    <row r="28" spans="1:11" ht="12.75">
      <c r="A28" s="44" t="s">
        <v>104</v>
      </c>
      <c r="B28" s="82">
        <f>+'Tkm-Pkm (1)'!F38</f>
        <v>0</v>
      </c>
      <c r="C28" s="82">
        <f>+$B$28*B12</f>
        <v>0</v>
      </c>
      <c r="D28" s="82">
        <f>+$B$28*C12</f>
        <v>0</v>
      </c>
      <c r="E28" s="82">
        <f>+$B$28*D12</f>
        <v>0</v>
      </c>
      <c r="F28" s="82">
        <f>+$B$28*E12</f>
        <v>0</v>
      </c>
      <c r="G28" s="82">
        <f>+$B$28*F12</f>
        <v>0</v>
      </c>
      <c r="H28" s="82">
        <f>SUM(C28:G28)</f>
        <v>0</v>
      </c>
      <c r="I28" s="96" t="e">
        <f>+H28/$H$30</f>
        <v>#DIV/0!</v>
      </c>
      <c r="J28" s="95" t="e">
        <f>+H28/$H$37</f>
        <v>#DIV/0!</v>
      </c>
      <c r="K28" s="123" t="e">
        <f>+H28/$C$15</f>
        <v>#DIV/0!</v>
      </c>
    </row>
    <row r="29" spans="1:11" ht="12.75">
      <c r="A29" s="44" t="s">
        <v>102</v>
      </c>
      <c r="B29" s="82">
        <f>+'Tkm-Pkm (1)'!F40</f>
        <v>0</v>
      </c>
      <c r="C29" s="82">
        <f>+$B$29*B13</f>
        <v>0</v>
      </c>
      <c r="D29" s="82">
        <f>+$B$29*C13</f>
        <v>0</v>
      </c>
      <c r="E29" s="82">
        <f>+$B$29*D13</f>
        <v>0</v>
      </c>
      <c r="F29" s="82">
        <f>+$B$29*E13</f>
        <v>0</v>
      </c>
      <c r="G29" s="82">
        <f>+$B$29*F13</f>
        <v>0</v>
      </c>
      <c r="H29" s="82">
        <f>SUM(C29:G29)</f>
        <v>0</v>
      </c>
      <c r="I29" s="96" t="e">
        <f>+H29/$H$30</f>
        <v>#DIV/0!</v>
      </c>
      <c r="J29" s="95" t="e">
        <f>+H29/$H$37</f>
        <v>#DIV/0!</v>
      </c>
      <c r="K29" s="123" t="e">
        <f>+H29/$C$15</f>
        <v>#DIV/0!</v>
      </c>
    </row>
    <row r="30" spans="1:11" ht="12.75">
      <c r="A30" s="42" t="s">
        <v>23</v>
      </c>
      <c r="B30" s="82">
        <f>+'Tkm-Pkm (1)'!F43</f>
        <v>0</v>
      </c>
      <c r="C30" s="82">
        <f>+C29+C28</f>
        <v>0</v>
      </c>
      <c r="D30" s="82">
        <f aca="true" t="shared" si="3" ref="D30:I30">+D29+D28</f>
        <v>0</v>
      </c>
      <c r="E30" s="82">
        <f t="shared" si="3"/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96" t="e">
        <f t="shared" si="3"/>
        <v>#DIV/0!</v>
      </c>
      <c r="J30" s="95" t="e">
        <f>+H30/$H$37</f>
        <v>#DIV/0!</v>
      </c>
      <c r="K30" s="123" t="e">
        <f>+H30/$C$15</f>
        <v>#DIV/0!</v>
      </c>
    </row>
    <row r="31" spans="1:11" ht="12.75">
      <c r="A31" s="24" t="s">
        <v>118</v>
      </c>
      <c r="B31" s="8"/>
      <c r="C31" s="124" t="e">
        <f aca="true" t="shared" si="4" ref="C31:H31">+C30/$C$15</f>
        <v>#DIV/0!</v>
      </c>
      <c r="D31" s="124" t="e">
        <f t="shared" si="4"/>
        <v>#DIV/0!</v>
      </c>
      <c r="E31" s="124" t="e">
        <f t="shared" si="4"/>
        <v>#DIV/0!</v>
      </c>
      <c r="F31" s="124" t="e">
        <f t="shared" si="4"/>
        <v>#DIV/0!</v>
      </c>
      <c r="G31" s="124" t="e">
        <f t="shared" si="4"/>
        <v>#DIV/0!</v>
      </c>
      <c r="H31" s="124" t="e">
        <f t="shared" si="4"/>
        <v>#DIV/0!</v>
      </c>
      <c r="I31" s="45"/>
      <c r="J31" s="51"/>
      <c r="K31" s="53"/>
    </row>
    <row r="32" spans="1:11" ht="12.75">
      <c r="A32" s="24" t="s">
        <v>134</v>
      </c>
      <c r="B32" s="8"/>
      <c r="C32" s="125" t="e">
        <f>+C30/$H$30</f>
        <v>#DIV/0!</v>
      </c>
      <c r="D32" s="125" t="e">
        <f>+D30/$H$30</f>
        <v>#DIV/0!</v>
      </c>
      <c r="E32" s="125" t="e">
        <f>+E30/$H$30</f>
        <v>#DIV/0!</v>
      </c>
      <c r="F32" s="125" t="e">
        <f>+F30/$H$30</f>
        <v>#DIV/0!</v>
      </c>
      <c r="G32" s="125" t="e">
        <f>+G30/$H$30</f>
        <v>#DIV/0!</v>
      </c>
      <c r="H32" s="125" t="e">
        <f>SUM(C32:G32)</f>
        <v>#DIV/0!</v>
      </c>
      <c r="I32" s="45"/>
      <c r="J32" s="51"/>
      <c r="K32" s="53"/>
    </row>
    <row r="33" ht="12.75">
      <c r="A33" s="7"/>
    </row>
    <row r="34" spans="1:4" ht="12.75">
      <c r="A34" s="18" t="s">
        <v>117</v>
      </c>
      <c r="B34" s="12" t="s">
        <v>115</v>
      </c>
      <c r="C34" s="7"/>
      <c r="D34" s="12"/>
    </row>
    <row r="35" spans="1:11" ht="12.75">
      <c r="A35" s="7" t="s">
        <v>8</v>
      </c>
      <c r="B35" s="82">
        <f aca="true" t="shared" si="5" ref="B35:G36">+B21+B28</f>
        <v>0</v>
      </c>
      <c r="C35" s="82">
        <f t="shared" si="5"/>
        <v>0</v>
      </c>
      <c r="D35" s="82">
        <f t="shared" si="5"/>
        <v>0</v>
      </c>
      <c r="E35" s="82">
        <f t="shared" si="5"/>
        <v>0</v>
      </c>
      <c r="F35" s="82">
        <f t="shared" si="5"/>
        <v>0</v>
      </c>
      <c r="G35" s="82">
        <f t="shared" si="5"/>
        <v>0</v>
      </c>
      <c r="H35" s="82">
        <f>SUM(C35:G35)</f>
        <v>0</v>
      </c>
      <c r="I35" s="96" t="e">
        <f>+H35/$H$37</f>
        <v>#DIV/0!</v>
      </c>
      <c r="K35" s="123" t="e">
        <f>+H35/$C$15</f>
        <v>#DIV/0!</v>
      </c>
    </row>
    <row r="36" spans="1:11" ht="12.75">
      <c r="A36" s="7" t="s">
        <v>9</v>
      </c>
      <c r="B36" s="82">
        <f t="shared" si="5"/>
        <v>0</v>
      </c>
      <c r="C36" s="82">
        <f t="shared" si="5"/>
        <v>0</v>
      </c>
      <c r="D36" s="82">
        <f t="shared" si="5"/>
        <v>0</v>
      </c>
      <c r="E36" s="82">
        <f t="shared" si="5"/>
        <v>0</v>
      </c>
      <c r="F36" s="82">
        <f t="shared" si="5"/>
        <v>0</v>
      </c>
      <c r="G36" s="82">
        <f t="shared" si="5"/>
        <v>0</v>
      </c>
      <c r="H36" s="82">
        <f>SUM(C36:G36)</f>
        <v>0</v>
      </c>
      <c r="I36" s="96" t="e">
        <f>+H36/$H$37</f>
        <v>#DIV/0!</v>
      </c>
      <c r="K36" s="123" t="e">
        <f>+H36/$C$15</f>
        <v>#DIV/0!</v>
      </c>
    </row>
    <row r="37" spans="1:11" ht="12.75">
      <c r="A37" s="7" t="s">
        <v>78</v>
      </c>
      <c r="B37" s="82">
        <f aca="true" t="shared" si="6" ref="B37:I37">+B36+B35</f>
        <v>0</v>
      </c>
      <c r="C37" s="82">
        <f t="shared" si="6"/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113" t="e">
        <f t="shared" si="6"/>
        <v>#DIV/0!</v>
      </c>
      <c r="J37" s="113" t="e">
        <f>+J30+J23</f>
        <v>#DIV/0!</v>
      </c>
      <c r="K37" s="123" t="e">
        <f>+H37/$C$15</f>
        <v>#DIV/0!</v>
      </c>
    </row>
    <row r="38" spans="1:8" ht="12.75">
      <c r="A38" s="24" t="s">
        <v>118</v>
      </c>
      <c r="C38" s="124" t="e">
        <f aca="true" t="shared" si="7" ref="C38:H38">+C37/$C$15</f>
        <v>#DIV/0!</v>
      </c>
      <c r="D38" s="124" t="e">
        <f t="shared" si="7"/>
        <v>#DIV/0!</v>
      </c>
      <c r="E38" s="124" t="e">
        <f t="shared" si="7"/>
        <v>#DIV/0!</v>
      </c>
      <c r="F38" s="124" t="e">
        <f t="shared" si="7"/>
        <v>#DIV/0!</v>
      </c>
      <c r="G38" s="124" t="e">
        <f t="shared" si="7"/>
        <v>#DIV/0!</v>
      </c>
      <c r="H38" s="124" t="e">
        <f t="shared" si="7"/>
        <v>#DIV/0!</v>
      </c>
    </row>
    <row r="39" spans="1:8" ht="12.75">
      <c r="A39" s="24" t="s">
        <v>134</v>
      </c>
      <c r="B39" s="8"/>
      <c r="C39" s="125" t="e">
        <f>+C37/$H$37</f>
        <v>#DIV/0!</v>
      </c>
      <c r="D39" s="125" t="e">
        <f>+D37/$H$37</f>
        <v>#DIV/0!</v>
      </c>
      <c r="E39" s="125" t="e">
        <f>+E37/$H$37</f>
        <v>#DIV/0!</v>
      </c>
      <c r="F39" s="125" t="e">
        <f>+F37/$H$37</f>
        <v>#DIV/0!</v>
      </c>
      <c r="G39" s="125" t="e">
        <f>+G37/$H$37</f>
        <v>#DIV/0!</v>
      </c>
      <c r="H39" s="125" t="e">
        <f>SUM(C39:G39)</f>
        <v>#DIV/0!</v>
      </c>
    </row>
    <row r="40" spans="1:4" ht="12.75">
      <c r="A40" s="17"/>
      <c r="B40" s="8"/>
      <c r="C40" s="8"/>
      <c r="D40" s="31"/>
    </row>
  </sheetData>
  <sheetProtection password="CA4B" sheet="1" objects="1" scenarios="1"/>
  <printOptions/>
  <pageMargins left="0.75" right="0.75" top="1" bottom="1" header="0.5" footer="0.5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Ricerche Sociali</dc:creator>
  <cp:keywords/>
  <dc:description/>
  <cp:lastModifiedBy>Filippo</cp:lastModifiedBy>
  <cp:lastPrinted>2004-03-02T19:04:21Z</cp:lastPrinted>
  <dcterms:created xsi:type="dcterms:W3CDTF">2004-02-20T15:57:51Z</dcterms:created>
  <dcterms:modified xsi:type="dcterms:W3CDTF">2004-04-09T10:10:27Z</dcterms:modified>
  <cp:category/>
  <cp:version/>
  <cp:contentType/>
  <cp:contentStatus/>
</cp:coreProperties>
</file>